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X:\00_重点対策加速化事業\☆補助要綱\01_要綱本体・様式\20260401改正\01_様式\"/>
    </mc:Choice>
  </mc:AlternateContent>
  <xr:revisionPtr revIDLastSave="0" documentId="13_ncr:1_{97F8E3D0-A993-4E0F-A2F0-DE4AC8C7F54E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様式1別紙5の1【総括】補助対象経費の算出" sheetId="3" r:id="rId1"/>
    <sheet name="5の1別表【基準単価表】" sheetId="6" r:id="rId2"/>
    <sheet name="5の1の1【断熱材】" sheetId="1" r:id="rId3"/>
    <sheet name="5の1の2【窓】" sheetId="2" r:id="rId4"/>
    <sheet name="5の1の3【ガラス】" sheetId="5" r:id="rId5"/>
    <sheet name="リスト" sheetId="4" state="hidden" r:id="rId6"/>
  </sheets>
  <definedNames>
    <definedName name="_xlnm.Print_Area" localSheetId="2">'5の1の1【断熱材】'!$A$1:$M$25</definedName>
    <definedName name="_xlnm.Print_Area" localSheetId="3">'5の1の2【窓】'!$A$1:$K$32</definedName>
    <definedName name="_xlnm.Print_Area" localSheetId="4">'5の1の3【ガラス】'!$A$1:$K$32</definedName>
    <definedName name="_xlnm.Print_Area" localSheetId="1">'5の1別表【基準単価表】'!$A$1:$X$38</definedName>
    <definedName name="_xlnm.Print_Area" localSheetId="0">様式1別紙5の1【総括】補助対象経費の算出!$A$1:$AA$52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5" l="1"/>
  <c r="I30" i="5"/>
  <c r="K30" i="5" s="1"/>
  <c r="I29" i="5"/>
  <c r="K29" i="5" s="1"/>
  <c r="K28" i="5"/>
  <c r="I28" i="5"/>
  <c r="K27" i="5"/>
  <c r="I27" i="5"/>
  <c r="I26" i="5"/>
  <c r="K26" i="5" s="1"/>
  <c r="I25" i="5"/>
  <c r="K25" i="5" s="1"/>
  <c r="I24" i="5"/>
  <c r="K24" i="5" s="1"/>
  <c r="I23" i="5"/>
  <c r="K23" i="5" s="1"/>
  <c r="K22" i="5"/>
  <c r="I22" i="5"/>
  <c r="K21" i="5"/>
  <c r="I21" i="5"/>
  <c r="K20" i="5"/>
  <c r="I20" i="5"/>
  <c r="I19" i="5"/>
  <c r="K19" i="5" s="1"/>
  <c r="I18" i="5"/>
  <c r="K18" i="5" s="1"/>
  <c r="I17" i="5"/>
  <c r="K17" i="5" s="1"/>
  <c r="K16" i="5"/>
  <c r="I16" i="5"/>
  <c r="K15" i="5"/>
  <c r="I15" i="5"/>
  <c r="K14" i="5"/>
  <c r="I14" i="5"/>
  <c r="I13" i="5"/>
  <c r="K13" i="5" s="1"/>
  <c r="I12" i="5"/>
  <c r="K12" i="5" s="1"/>
  <c r="I11" i="5"/>
  <c r="K11" i="5" s="1"/>
  <c r="J31" i="2"/>
  <c r="K30" i="2"/>
  <c r="I30" i="2"/>
  <c r="K29" i="2"/>
  <c r="I29" i="2"/>
  <c r="I28" i="2"/>
  <c r="K28" i="2" s="1"/>
  <c r="I27" i="2"/>
  <c r="K27" i="2" s="1"/>
  <c r="I26" i="2"/>
  <c r="K26" i="2" s="1"/>
  <c r="I25" i="2"/>
  <c r="K25" i="2" s="1"/>
  <c r="K24" i="2"/>
  <c r="I24" i="2"/>
  <c r="K23" i="2"/>
  <c r="I23" i="2"/>
  <c r="I22" i="2"/>
  <c r="K22" i="2" s="1"/>
  <c r="I21" i="2"/>
  <c r="K21" i="2" s="1"/>
  <c r="I20" i="2"/>
  <c r="K20" i="2" s="1"/>
  <c r="I19" i="2"/>
  <c r="K19" i="2" s="1"/>
  <c r="K18" i="2"/>
  <c r="I18" i="2"/>
  <c r="K17" i="2"/>
  <c r="I17" i="2"/>
  <c r="I16" i="2"/>
  <c r="K16" i="2" s="1"/>
  <c r="I15" i="2"/>
  <c r="K15" i="2" s="1"/>
  <c r="I14" i="2"/>
  <c r="K14" i="2" s="1"/>
  <c r="I13" i="2"/>
  <c r="K13" i="2" s="1"/>
  <c r="K12" i="2"/>
  <c r="I12" i="2"/>
  <c r="K11" i="2"/>
  <c r="I11" i="2"/>
  <c r="K24" i="1"/>
  <c r="L23" i="1"/>
  <c r="K23" i="1"/>
  <c r="K22" i="1"/>
  <c r="K21" i="1"/>
  <c r="L21" i="1" s="1"/>
  <c r="K20" i="1"/>
  <c r="K19" i="1"/>
  <c r="L19" i="1" s="1"/>
  <c r="K18" i="1"/>
  <c r="K17" i="1"/>
  <c r="L17" i="1" s="1"/>
  <c r="K16" i="1"/>
  <c r="L15" i="1"/>
  <c r="K15" i="1"/>
  <c r="K14" i="1"/>
  <c r="K13" i="1"/>
  <c r="L13" i="1" s="1"/>
  <c r="K12" i="1"/>
  <c r="K11" i="1"/>
  <c r="L11" i="1" s="1"/>
  <c r="K10" i="1"/>
  <c r="K9" i="1"/>
  <c r="L9" i="1" s="1"/>
  <c r="K8" i="1"/>
  <c r="L7" i="1"/>
  <c r="K7" i="1"/>
  <c r="Q52" i="3"/>
  <c r="J8" i="3" s="1"/>
  <c r="U48" i="3"/>
  <c r="L39" i="3"/>
  <c r="P39" i="3" s="1"/>
  <c r="U39" i="3" s="1"/>
  <c r="L38" i="3"/>
  <c r="P38" i="3" s="1"/>
  <c r="U38" i="3" s="1"/>
  <c r="U40" i="3" s="1"/>
  <c r="J7" i="3" s="1"/>
  <c r="L33" i="3"/>
  <c r="P33" i="3" s="1"/>
  <c r="U33" i="3" s="1"/>
  <c r="L32" i="3"/>
  <c r="P32" i="3" s="1"/>
  <c r="P31" i="3"/>
  <c r="L31" i="3"/>
  <c r="L30" i="3"/>
  <c r="P30" i="3" s="1"/>
  <c r="L29" i="3"/>
  <c r="P29" i="3" s="1"/>
  <c r="U29" i="3" s="1"/>
  <c r="N24" i="3"/>
  <c r="R24" i="3" s="1"/>
  <c r="N23" i="3"/>
  <c r="R23" i="3" s="1"/>
  <c r="N22" i="3"/>
  <c r="R22" i="3" s="1"/>
  <c r="W22" i="3" s="1"/>
  <c r="N21" i="3"/>
  <c r="R21" i="3" s="1"/>
  <c r="N20" i="3"/>
  <c r="R20" i="3" s="1"/>
  <c r="N19" i="3"/>
  <c r="R19" i="3" s="1"/>
  <c r="W19" i="3" s="1"/>
  <c r="N18" i="3"/>
  <c r="R18" i="3" s="1"/>
  <c r="N17" i="3"/>
  <c r="R17" i="3" s="1"/>
  <c r="N16" i="3"/>
  <c r="R16" i="3" s="1"/>
  <c r="K31" i="2" l="1"/>
  <c r="U34" i="3"/>
  <c r="J6" i="3" s="1"/>
  <c r="K31" i="5"/>
  <c r="W16" i="3"/>
  <c r="W25" i="3" s="1"/>
  <c r="J5" i="3" s="1"/>
  <c r="J9" i="3" s="1"/>
  <c r="J10" i="3" s="1"/>
  <c r="J11" i="3" s="1"/>
</calcChain>
</file>

<file path=xl/sharedStrings.xml><?xml version="1.0" encoding="utf-8"?>
<sst xmlns="http://schemas.openxmlformats.org/spreadsheetml/2006/main" count="329" uniqueCount="111">
  <si>
    <t>【ガラス】</t>
  </si>
  <si>
    <t>窓サイズ（mm）</t>
    <rPh sb="0" eb="1">
      <t>まど</t>
    </rPh>
    <phoneticPr fontId="1" type="Hiragana"/>
  </si>
  <si>
    <t>登録番号</t>
    <rPh sb="0" eb="2">
      <t>とうろく</t>
    </rPh>
    <rPh sb="2" eb="4">
      <t>ばんごう</t>
    </rPh>
    <phoneticPr fontId="1" type="Hiragana"/>
  </si>
  <si>
    <t>（別紙５の１の２）</t>
    <rPh sb="1" eb="3">
      <t>べっし</t>
    </rPh>
    <phoneticPr fontId="1" type="Hiragana"/>
  </si>
  <si>
    <t>円</t>
    <rPh sb="0" eb="1">
      <t>えん</t>
    </rPh>
    <phoneticPr fontId="1" type="Hiragana"/>
  </si>
  <si>
    <t>部位</t>
    <rPh sb="0" eb="2">
      <t>ぶい</t>
    </rPh>
    <phoneticPr fontId="1" type="Hiragana"/>
  </si>
  <si>
    <t>明細書【断熱材】</t>
    <rPh sb="0" eb="3">
      <t>めいさいしょ</t>
    </rPh>
    <rPh sb="4" eb="7">
      <t>だんねつざい</t>
    </rPh>
    <phoneticPr fontId="1" type="Hiragana"/>
  </si>
  <si>
    <t>構成</t>
    <rPh sb="0" eb="2">
      <t>こうせい</t>
    </rPh>
    <phoneticPr fontId="1" type="Hiragana"/>
  </si>
  <si>
    <t>種別</t>
    <rPh sb="0" eb="2">
      <t>しゅべつ</t>
    </rPh>
    <phoneticPr fontId="1" type="Hiragana"/>
  </si>
  <si>
    <t>求積表
番号</t>
    <rPh sb="0" eb="2">
      <t>きゅうせき</t>
    </rPh>
    <rPh sb="2" eb="3">
      <t>ひょう</t>
    </rPh>
    <rPh sb="4" eb="6">
      <t>ばんごう</t>
    </rPh>
    <phoneticPr fontId="1" type="Hiragana"/>
  </si>
  <si>
    <t>床</t>
    <rPh sb="0" eb="1">
      <t>ゆか</t>
    </rPh>
    <phoneticPr fontId="1" type="Hiragana"/>
  </si>
  <si>
    <t>Ｇ１</t>
  </si>
  <si>
    <t>メーカー名</t>
    <rPh sb="4" eb="5">
      <t>めい</t>
    </rPh>
    <phoneticPr fontId="1" type="Hiragana"/>
  </si>
  <si>
    <t>熱伝導率
（λ値）</t>
    <rPh sb="0" eb="4">
      <t>ねつでんどうりつ</t>
    </rPh>
    <rPh sb="7" eb="8">
      <t>あたい</t>
    </rPh>
    <phoneticPr fontId="1" type="Hiragana"/>
  </si>
  <si>
    <t>補助単価（円）</t>
    <rPh sb="0" eb="2">
      <t>ほじょ</t>
    </rPh>
    <rPh sb="2" eb="4">
      <t>たんか</t>
    </rPh>
    <rPh sb="5" eb="6">
      <t>えん</t>
    </rPh>
    <phoneticPr fontId="1" type="Hiragana"/>
  </si>
  <si>
    <t>製品名</t>
    <rPh sb="0" eb="3">
      <t>せいひんめい</t>
    </rPh>
    <phoneticPr fontId="1" type="Hiragana"/>
  </si>
  <si>
    <t>グレード</t>
  </si>
  <si>
    <t>厚み
（mm）</t>
    <rPh sb="0" eb="1">
      <t>あつ</t>
    </rPh>
    <phoneticPr fontId="1" type="Hiragana"/>
  </si>
  <si>
    <t>明細書【窓】</t>
    <rPh sb="0" eb="3">
      <t>めいさいしょ</t>
    </rPh>
    <rPh sb="4" eb="5">
      <t>まど</t>
    </rPh>
    <phoneticPr fontId="1" type="Hiragana"/>
  </si>
  <si>
    <t>Ｗ１</t>
  </si>
  <si>
    <t>熱抵抗率
（R値）</t>
    <rPh sb="0" eb="1">
      <t>ねつ</t>
    </rPh>
    <rPh sb="1" eb="4">
      <t>ていこうりつ</t>
    </rPh>
    <rPh sb="7" eb="8">
      <t>あたい</t>
    </rPh>
    <phoneticPr fontId="1" type="Hiragana"/>
  </si>
  <si>
    <t>玄関ドアの補助対象経費
（①の合計と15万円のいずれか低い金額）</t>
    <rPh sb="0" eb="2">
      <t>げんかん</t>
    </rPh>
    <rPh sb="5" eb="7">
      <t>ほじょ</t>
    </rPh>
    <rPh sb="7" eb="9">
      <t>たいしょう</t>
    </rPh>
    <rPh sb="9" eb="11">
      <t>けいひ</t>
    </rPh>
    <rPh sb="15" eb="17">
      <t>ごうけい</t>
    </rPh>
    <rPh sb="20" eb="22">
      <t>まんえん</t>
    </rPh>
    <rPh sb="27" eb="28">
      <t>ひく</t>
    </rPh>
    <rPh sb="29" eb="31">
      <t>きんがく</t>
    </rPh>
    <phoneticPr fontId="1" type="Hiragana"/>
  </si>
  <si>
    <t>ガラス交換</t>
    <rPh sb="3" eb="5">
      <t>こうかん</t>
    </rPh>
    <phoneticPr fontId="1" type="Hiragana"/>
  </si>
  <si>
    <t>合計
熱抵抗値</t>
    <rPh sb="0" eb="2">
      <t>ごうけい</t>
    </rPh>
    <rPh sb="3" eb="4">
      <t>ねつ</t>
    </rPh>
    <rPh sb="4" eb="7">
      <t>ていこうち</t>
    </rPh>
    <phoneticPr fontId="1" type="Hiragana"/>
  </si>
  <si>
    <t>平面図の
窓番号</t>
    <rPh sb="0" eb="2">
      <t>へいめん</t>
    </rPh>
    <rPh sb="2" eb="3">
      <t>ず</t>
    </rPh>
    <rPh sb="5" eb="6">
      <t>まど</t>
    </rPh>
    <rPh sb="6" eb="8">
      <t>ばんごう</t>
    </rPh>
    <phoneticPr fontId="1" type="Hiragana"/>
  </si>
  <si>
    <t>施工面積
（㎡）</t>
    <rPh sb="0" eb="2">
      <t>せこう</t>
    </rPh>
    <rPh sb="2" eb="4">
      <t>めんせき</t>
    </rPh>
    <phoneticPr fontId="1" type="Hiragana"/>
  </si>
  <si>
    <t>天井</t>
    <rPh sb="0" eb="2">
      <t>てんじょう</t>
    </rPh>
    <phoneticPr fontId="1" type="Hiragana"/>
  </si>
  <si>
    <t>窓数
（b）</t>
    <rPh sb="0" eb="1">
      <t>まど</t>
    </rPh>
    <rPh sb="1" eb="2">
      <t>すう</t>
    </rPh>
    <phoneticPr fontId="1" type="Hiragana"/>
  </si>
  <si>
    <t>一層目</t>
    <rPh sb="0" eb="2">
      <t>いっそう</t>
    </rPh>
    <rPh sb="2" eb="3">
      <t>め</t>
    </rPh>
    <phoneticPr fontId="1" type="Hiragana"/>
  </si>
  <si>
    <t>二層目</t>
    <rPh sb="0" eb="2">
      <t>にそう</t>
    </rPh>
    <rPh sb="2" eb="3">
      <t>め</t>
    </rPh>
    <phoneticPr fontId="1" type="Hiragana"/>
  </si>
  <si>
    <t>求積表番号</t>
    <rPh sb="0" eb="2">
      <t>きゅうせき</t>
    </rPh>
    <rPh sb="2" eb="3">
      <t>ひょう</t>
    </rPh>
    <rPh sb="3" eb="5">
      <t>ばんごう</t>
    </rPh>
    <phoneticPr fontId="1" type="Hiragana"/>
  </si>
  <si>
    <t>補助対象経費（円）</t>
    <rPh sb="0" eb="2">
      <t>ほじょ</t>
    </rPh>
    <rPh sb="2" eb="4">
      <t>たいしょう</t>
    </rPh>
    <rPh sb="4" eb="6">
      <t>けいひ</t>
    </rPh>
    <rPh sb="7" eb="8">
      <t>えん</t>
    </rPh>
    <phoneticPr fontId="1" type="Hiragana"/>
  </si>
  <si>
    <t>外壁</t>
    <rPh sb="0" eb="2">
      <t>がいへき</t>
    </rPh>
    <phoneticPr fontId="1" type="Hiragana"/>
  </si>
  <si>
    <t>×</t>
  </si>
  <si>
    <t>補助対象経費合計（Ａ）</t>
    <rPh sb="0" eb="2">
      <t>ほじょ</t>
    </rPh>
    <rPh sb="2" eb="4">
      <t>たいしょう</t>
    </rPh>
    <rPh sb="4" eb="6">
      <t>けいひ</t>
    </rPh>
    <rPh sb="6" eb="8">
      <t>ごうけい</t>
    </rPh>
    <phoneticPr fontId="1" type="Hiragana"/>
  </si>
  <si>
    <t>改修工法</t>
    <rPh sb="0" eb="2">
      <t>かいしゅう</t>
    </rPh>
    <rPh sb="2" eb="4">
      <t>こうほう</t>
    </rPh>
    <phoneticPr fontId="1" type="Hiragana"/>
  </si>
  <si>
    <t>製品名
（シリーズ名）</t>
    <rPh sb="0" eb="3">
      <t>せいひんめい</t>
    </rPh>
    <rPh sb="9" eb="10">
      <t>めい</t>
    </rPh>
    <phoneticPr fontId="1" type="Hiragana"/>
  </si>
  <si>
    <t>幅（Ｗ）</t>
    <rPh sb="0" eb="1">
      <t>はば</t>
    </rPh>
    <phoneticPr fontId="1" type="Hiragana"/>
  </si>
  <si>
    <t>補助対象経費の合計（円）</t>
  </si>
  <si>
    <t>高さ（Ｈ）</t>
    <rPh sb="0" eb="1">
      <t>こう</t>
    </rPh>
    <phoneticPr fontId="1" type="Hiragana"/>
  </si>
  <si>
    <t>面積（㎡）
(a)</t>
    <rPh sb="0" eb="2">
      <t>めんせき</t>
    </rPh>
    <phoneticPr fontId="1" type="Hiragana"/>
  </si>
  <si>
    <t>面積計
（a）×（b）</t>
    <rPh sb="0" eb="2">
      <t>めんせき</t>
    </rPh>
    <rPh sb="2" eb="3">
      <t>けい</t>
    </rPh>
    <phoneticPr fontId="1" type="Hiragana"/>
  </si>
  <si>
    <t>施工面積（㎡）</t>
    <rPh sb="0" eb="2">
      <t>せこう</t>
    </rPh>
    <rPh sb="2" eb="4">
      <t>めんせき</t>
    </rPh>
    <phoneticPr fontId="1" type="Hiragana"/>
  </si>
  <si>
    <t>ガラス</t>
  </si>
  <si>
    <t>計</t>
    <rPh sb="0" eb="1">
      <t>けい</t>
    </rPh>
    <phoneticPr fontId="1" type="Hiragana"/>
  </si>
  <si>
    <t>断熱材</t>
    <rPh sb="0" eb="2">
      <t>だんねつ</t>
    </rPh>
    <rPh sb="2" eb="3">
      <t>ざい</t>
    </rPh>
    <phoneticPr fontId="1" type="Hiragana"/>
  </si>
  <si>
    <t>明細書【ガラス】</t>
    <rPh sb="0" eb="3">
      <t>めいさいしょ</t>
    </rPh>
    <phoneticPr fontId="1" type="Hiragana"/>
  </si>
  <si>
    <t>【断熱材】</t>
    <rPh sb="1" eb="4">
      <t>だんねつざい</t>
    </rPh>
    <phoneticPr fontId="1" type="Hiragana"/>
  </si>
  <si>
    <t>Ｗ４</t>
  </si>
  <si>
    <t>補助対象経費
の合計（円）</t>
    <rPh sb="0" eb="2">
      <t>ほじょ</t>
    </rPh>
    <rPh sb="2" eb="4">
      <t>たいしょう</t>
    </rPh>
    <rPh sb="4" eb="6">
      <t>けいひ</t>
    </rPh>
    <rPh sb="8" eb="10">
      <t>ごうけい</t>
    </rPh>
    <rPh sb="11" eb="12">
      <t>えん</t>
    </rPh>
    <phoneticPr fontId="1" type="Hiragana"/>
  </si>
  <si>
    <t>窓</t>
    <rPh sb="0" eb="1">
      <t>まど</t>
    </rPh>
    <phoneticPr fontId="1" type="Hiragana"/>
  </si>
  <si>
    <t>合計</t>
    <rPh sb="0" eb="2">
      <t>ごうけい</t>
    </rPh>
    <phoneticPr fontId="1" type="Hiragana"/>
  </si>
  <si>
    <t>㎡</t>
  </si>
  <si>
    <t>本体型番</t>
    <rPh sb="0" eb="2">
      <t>ほんたい</t>
    </rPh>
    <rPh sb="2" eb="4">
      <t>かたばん</t>
    </rPh>
    <phoneticPr fontId="1" type="Hiragana"/>
  </si>
  <si>
    <t>外窓交換
・
カバー工法</t>
    <rPh sb="0" eb="2">
      <t>そとまど</t>
    </rPh>
    <rPh sb="2" eb="4">
      <t>こうかん</t>
    </rPh>
    <rPh sb="10" eb="12">
      <t>こうほう</t>
    </rPh>
    <phoneticPr fontId="1" type="Hiragana"/>
  </si>
  <si>
    <t>【窓】</t>
    <rPh sb="1" eb="2">
      <t>まど</t>
    </rPh>
    <phoneticPr fontId="1" type="Hiragana"/>
  </si>
  <si>
    <t>補助対象経費（円）</t>
  </si>
  <si>
    <t>Ｗ２</t>
  </si>
  <si>
    <t>グレード
（）内はＵｗ値</t>
    <rPh sb="7" eb="8">
      <t>ない</t>
    </rPh>
    <rPh sb="11" eb="12">
      <t>あたい</t>
    </rPh>
    <phoneticPr fontId="1" type="Hiragana"/>
  </si>
  <si>
    <t>建材名</t>
    <rPh sb="0" eb="2">
      <t>けんざい</t>
    </rPh>
    <rPh sb="2" eb="3">
      <t>めい</t>
    </rPh>
    <phoneticPr fontId="1" type="Hiragana"/>
  </si>
  <si>
    <t>Ｗ３</t>
  </si>
  <si>
    <t>Ｗ５</t>
  </si>
  <si>
    <t>内窓取付</t>
    <rPh sb="0" eb="2">
      <t>うちまど</t>
    </rPh>
    <rPh sb="2" eb="4">
      <t>とりつけ</t>
    </rPh>
    <phoneticPr fontId="1" type="Hiragana"/>
  </si>
  <si>
    <t>Ｇ０</t>
  </si>
  <si>
    <t>玄関ドア</t>
    <rPh sb="0" eb="2">
      <t>げんかん</t>
    </rPh>
    <phoneticPr fontId="1" type="Hiragana"/>
  </si>
  <si>
    <t>補助率による計算（Ｂ）</t>
    <rPh sb="0" eb="3">
      <t>ほじょりつ</t>
    </rPh>
    <rPh sb="6" eb="8">
      <t>けいさん</t>
    </rPh>
    <phoneticPr fontId="1" type="Hiragana"/>
  </si>
  <si>
    <t>備考</t>
    <rPh sb="0" eb="2">
      <t>びこう</t>
    </rPh>
    <phoneticPr fontId="1" type="Hiragana"/>
  </si>
  <si>
    <t>（Ｂ）又は240万円のいずれか低い金額</t>
    <rPh sb="3" eb="4">
      <t>また</t>
    </rPh>
    <rPh sb="8" eb="10">
      <t>まんえん</t>
    </rPh>
    <rPh sb="15" eb="16">
      <t>ひく</t>
    </rPh>
    <rPh sb="17" eb="19">
      <t>きんがく</t>
    </rPh>
    <phoneticPr fontId="1" type="Hiragana"/>
  </si>
  <si>
    <t>（Ａ）×２／３　※1,000円未満切捨て</t>
    <rPh sb="14" eb="15">
      <t>えん</t>
    </rPh>
    <rPh sb="15" eb="17">
      <t>みまん</t>
    </rPh>
    <rPh sb="17" eb="19">
      <t>きりす</t>
    </rPh>
    <phoneticPr fontId="1" type="Hiragana"/>
  </si>
  <si>
    <t>商品名
（シリーズ名）</t>
    <rPh sb="0" eb="3">
      <t>しょうひんめい</t>
    </rPh>
    <rPh sb="9" eb="10">
      <t>めい</t>
    </rPh>
    <phoneticPr fontId="1" type="Hiragana"/>
  </si>
  <si>
    <t>開閉タイプ</t>
    <rPh sb="0" eb="2">
      <t>かいへい</t>
    </rPh>
    <phoneticPr fontId="1" type="Hiragana"/>
  </si>
  <si>
    <t>断熱仕様</t>
    <rPh sb="0" eb="2">
      <t>だんねつ</t>
    </rPh>
    <rPh sb="2" eb="4">
      <t>しよう</t>
    </rPh>
    <phoneticPr fontId="1" type="Hiragana"/>
  </si>
  <si>
    <t>適合番号</t>
    <rPh sb="0" eb="2">
      <t>てきごう</t>
    </rPh>
    <rPh sb="2" eb="4">
      <t>ばんごう</t>
    </rPh>
    <phoneticPr fontId="1" type="Hiragana"/>
  </si>
  <si>
    <t>金額（円）［税抜き］①</t>
    <rPh sb="0" eb="2">
      <t>きんがく</t>
    </rPh>
    <rPh sb="3" eb="4">
      <t>えん</t>
    </rPh>
    <rPh sb="6" eb="8">
      <t>ぜいぬ</t>
    </rPh>
    <phoneticPr fontId="1" type="Hiragana"/>
  </si>
  <si>
    <t>【玄関ドア】</t>
    <rPh sb="1" eb="3">
      <t>げんかん</t>
    </rPh>
    <phoneticPr fontId="1" type="Hiragana"/>
  </si>
  <si>
    <t>基準単価表</t>
    <rPh sb="0" eb="2">
      <t>きじゅん</t>
    </rPh>
    <rPh sb="2" eb="5">
      <t>たんかひょう</t>
    </rPh>
    <phoneticPr fontId="1" type="Hiragana"/>
  </si>
  <si>
    <t>グレード
（）内はλ値</t>
    <rPh sb="7" eb="8">
      <t>ない</t>
    </rPh>
    <rPh sb="10" eb="11">
      <t>あたい</t>
    </rPh>
    <phoneticPr fontId="1" type="Hiragana"/>
  </si>
  <si>
    <t>基準単価</t>
    <rPh sb="0" eb="2">
      <t>きじゅん</t>
    </rPh>
    <rPh sb="2" eb="4">
      <t>たんか</t>
    </rPh>
    <phoneticPr fontId="1" type="Hiragana"/>
  </si>
  <si>
    <t>Ｄ１
（0.022以下）</t>
    <rPh sb="9" eb="11">
      <t>いか</t>
    </rPh>
    <phoneticPr fontId="1" type="Hiragana"/>
  </si>
  <si>
    <t>Ｄ２
（0.023～0.032）</t>
  </si>
  <si>
    <t>Ｄ３
（0.033～0.041）</t>
  </si>
  <si>
    <t>Ｗ１
（1.3以下）</t>
    <rPh sb="7" eb="9">
      <t>いか</t>
    </rPh>
    <phoneticPr fontId="1" type="Hiragana"/>
  </si>
  <si>
    <t>Ｗ２
（1.4～1.6）</t>
  </si>
  <si>
    <t>Ｗ３
（1.7～1.9）</t>
  </si>
  <si>
    <t>Ｗ４
（2.0～2.3）</t>
  </si>
  <si>
    <t>Ｗ５
（2.3以下）</t>
    <rPh sb="7" eb="9">
      <t>いか</t>
    </rPh>
    <phoneticPr fontId="1" type="Hiragana"/>
  </si>
  <si>
    <t>Ｇ０
（1.1以下）</t>
    <rPh sb="7" eb="9">
      <t>いか</t>
    </rPh>
    <phoneticPr fontId="1" type="Hiragana"/>
  </si>
  <si>
    <t>Ｇ１
（1.2～1.5）</t>
  </si>
  <si>
    <t>D4</t>
  </si>
  <si>
    <t>窓の改修</t>
    <rPh sb="0" eb="1">
      <t>まど</t>
    </rPh>
    <rPh sb="2" eb="4">
      <t>かいしゅう</t>
    </rPh>
    <phoneticPr fontId="1" type="Hiragana"/>
  </si>
  <si>
    <t>ガラスの改修</t>
    <rPh sb="4" eb="6">
      <t>かいしゅう</t>
    </rPh>
    <phoneticPr fontId="1" type="Hiragana"/>
  </si>
  <si>
    <t>グレード
（）内はＵg値</t>
    <rPh sb="7" eb="8">
      <t>ない</t>
    </rPh>
    <rPh sb="11" eb="12">
      <t>あたい</t>
    </rPh>
    <phoneticPr fontId="1" type="Hiragana"/>
  </si>
  <si>
    <t>（単位：円／㎡）</t>
    <rPh sb="1" eb="3">
      <t>たんい</t>
    </rPh>
    <rPh sb="4" eb="5">
      <t>えん</t>
    </rPh>
    <phoneticPr fontId="1" type="Hiragana"/>
  </si>
  <si>
    <t>交付上限額</t>
    <rPh sb="0" eb="2">
      <t>こうふ</t>
    </rPh>
    <rPh sb="2" eb="5">
      <t>じょうげんがく</t>
    </rPh>
    <phoneticPr fontId="1" type="Hiragana"/>
  </si>
  <si>
    <t>下記製品は、ランマ付きタイプ、袖付きタイプではない。</t>
    <rPh sb="0" eb="2">
      <t>かき</t>
    </rPh>
    <rPh sb="2" eb="4">
      <t>せいひん</t>
    </rPh>
    <rPh sb="9" eb="10">
      <t>つ</t>
    </rPh>
    <rPh sb="15" eb="16">
      <t>そで</t>
    </rPh>
    <rPh sb="16" eb="17">
      <t>つ</t>
    </rPh>
    <phoneticPr fontId="1" type="Hiragana"/>
  </si>
  <si>
    <t>（別紙５の１の３）</t>
    <rPh sb="1" eb="3">
      <t>べっし</t>
    </rPh>
    <phoneticPr fontId="1" type="Hiragana"/>
  </si>
  <si>
    <t>ガラス工法窓取付・外窓交換・内窓交換・内窓取付</t>
    <rPh sb="3" eb="5">
      <t>こうほう</t>
    </rPh>
    <rPh sb="5" eb="6">
      <t>まど</t>
    </rPh>
    <rPh sb="6" eb="8">
      <t>とりつけ</t>
    </rPh>
    <rPh sb="9" eb="11">
      <t>そとまど</t>
    </rPh>
    <rPh sb="11" eb="13">
      <t>こうかん</t>
    </rPh>
    <rPh sb="14" eb="16">
      <t>うちまど</t>
    </rPh>
    <rPh sb="16" eb="18">
      <t>こうかん</t>
    </rPh>
    <rPh sb="19" eb="21">
      <t>うちまど</t>
    </rPh>
    <rPh sb="21" eb="23">
      <t>とりつけ</t>
    </rPh>
    <phoneticPr fontId="1" type="Hiragana"/>
  </si>
  <si>
    <t>－</t>
  </si>
  <si>
    <r>
      <t>カバー工法窓取付</t>
    </r>
    <r>
      <rPr>
        <sz val="6"/>
        <color theme="1"/>
        <rFont val="ＭＳ 明朝"/>
        <family val="1"/>
        <charset val="128"/>
      </rPr>
      <t>※１</t>
    </r>
    <r>
      <rPr>
        <sz val="9"/>
        <color theme="1"/>
        <rFont val="ＭＳ 明朝"/>
        <family val="1"/>
        <charset val="128"/>
      </rPr>
      <t>・外窓交換
（樹脂又はアルミ樹脂複合等）</t>
    </r>
    <rPh sb="3" eb="5">
      <t>こうほう</t>
    </rPh>
    <rPh sb="5" eb="6">
      <t>まど</t>
    </rPh>
    <rPh sb="6" eb="8">
      <t>とりつけ</t>
    </rPh>
    <rPh sb="11" eb="13">
      <t>そとまど</t>
    </rPh>
    <rPh sb="13" eb="15">
      <t>こうかん</t>
    </rPh>
    <rPh sb="17" eb="19">
      <t>じゅし</t>
    </rPh>
    <rPh sb="19" eb="20">
      <t>また</t>
    </rPh>
    <rPh sb="24" eb="26">
      <t>じゅし</t>
    </rPh>
    <rPh sb="26" eb="28">
      <t>ふくごう</t>
    </rPh>
    <rPh sb="28" eb="29">
      <t>とう</t>
    </rPh>
    <phoneticPr fontId="1" type="Hiragana"/>
  </si>
  <si>
    <t>※１　環境省「二酸化炭素排出抑制対策事業費等補助金（既存住宅の断熱リフォーム支援事業）」のホーム
　　ページに記載されている「カバー工法窓」の製品を使用すること。
　　　カバー工法窓とは、断熱リフォームの補助対象製品一覧に「建具の仕様・改修工法が「○○・カバー
　　（△△）」と記載されている製品のことをいう（○○、△△にはそれぞれ建具の仕様、用途等が入る）。
※２　環境省の補助対象製品一覧に登録されている「ガラス」を使用すること。</t>
    <rPh sb="3" eb="6">
      <t>かんきょうしょう</t>
    </rPh>
    <rPh sb="7" eb="10">
      <t>にさんか</t>
    </rPh>
    <rPh sb="10" eb="12">
      <t>たんそ</t>
    </rPh>
    <rPh sb="12" eb="14">
      <t>はいしゅつ</t>
    </rPh>
    <rPh sb="14" eb="16">
      <t>よくせい</t>
    </rPh>
    <rPh sb="16" eb="18">
      <t>たいさく</t>
    </rPh>
    <rPh sb="18" eb="21">
      <t>じぎょうひ</t>
    </rPh>
    <rPh sb="21" eb="22">
      <t>とう</t>
    </rPh>
    <rPh sb="22" eb="25">
      <t>ほじょきん</t>
    </rPh>
    <rPh sb="26" eb="28">
      <t>きぞん</t>
    </rPh>
    <rPh sb="28" eb="30">
      <t>じゅうたく</t>
    </rPh>
    <rPh sb="31" eb="33">
      <t>だんねつ</t>
    </rPh>
    <rPh sb="38" eb="40">
      <t>しえん</t>
    </rPh>
    <rPh sb="40" eb="42">
      <t>じぎょう</t>
    </rPh>
    <rPh sb="55" eb="57">
      <t>きさい</t>
    </rPh>
    <rPh sb="66" eb="68">
      <t>こうほう</t>
    </rPh>
    <rPh sb="68" eb="69">
      <t>まど</t>
    </rPh>
    <rPh sb="71" eb="73">
      <t>せいひん</t>
    </rPh>
    <rPh sb="74" eb="76">
      <t>しよう</t>
    </rPh>
    <rPh sb="88" eb="90">
      <t>こうほう</t>
    </rPh>
    <rPh sb="90" eb="91">
      <t>まど</t>
    </rPh>
    <rPh sb="94" eb="96">
      <t>だんねつ</t>
    </rPh>
    <rPh sb="102" eb="104">
      <t>ほじょ</t>
    </rPh>
    <rPh sb="104" eb="106">
      <t>たいしょう</t>
    </rPh>
    <rPh sb="106" eb="108">
      <t>せいひん</t>
    </rPh>
    <rPh sb="108" eb="110">
      <t>いちらん</t>
    </rPh>
    <rPh sb="112" eb="114">
      <t>たてぐ</t>
    </rPh>
    <rPh sb="115" eb="117">
      <t>しよう</t>
    </rPh>
    <rPh sb="118" eb="120">
      <t>かいしゅう</t>
    </rPh>
    <rPh sb="120" eb="122">
      <t>こうほう</t>
    </rPh>
    <rPh sb="139" eb="141">
      <t>きさい</t>
    </rPh>
    <rPh sb="146" eb="148">
      <t>せいひん</t>
    </rPh>
    <rPh sb="166" eb="168">
      <t>たてぐ</t>
    </rPh>
    <rPh sb="169" eb="171">
      <t>しよう</t>
    </rPh>
    <rPh sb="172" eb="174">
      <t>ようと</t>
    </rPh>
    <rPh sb="174" eb="175">
      <t>とう</t>
    </rPh>
    <rPh sb="176" eb="177">
      <t>はい</t>
    </rPh>
    <rPh sb="184" eb="187">
      <t>かんきょうしょう</t>
    </rPh>
    <rPh sb="188" eb="190">
      <t>ほじょ</t>
    </rPh>
    <rPh sb="190" eb="192">
      <t>たいしょう</t>
    </rPh>
    <rPh sb="192" eb="194">
      <t>せいひん</t>
    </rPh>
    <rPh sb="194" eb="196">
      <t>いちらん</t>
    </rPh>
    <rPh sb="197" eb="199">
      <t>とうろく</t>
    </rPh>
    <rPh sb="210" eb="212">
      <t>しよう</t>
    </rPh>
    <phoneticPr fontId="1" type="Hiragana"/>
  </si>
  <si>
    <t>D1</t>
  </si>
  <si>
    <t>D2</t>
  </si>
  <si>
    <t>D3</t>
  </si>
  <si>
    <t>補助金交付申請額（Ｃ）</t>
    <rPh sb="0" eb="2">
      <t>ほじょ</t>
    </rPh>
    <rPh sb="2" eb="3">
      <t>きん</t>
    </rPh>
    <rPh sb="3" eb="5">
      <t>こうふ</t>
    </rPh>
    <rPh sb="5" eb="8">
      <t>しんせいがく</t>
    </rPh>
    <phoneticPr fontId="1" type="Hiragana"/>
  </si>
  <si>
    <t>【窓・ガラス】</t>
    <rPh sb="1" eb="2">
      <t>まど</t>
    </rPh>
    <phoneticPr fontId="1" type="Hiragana"/>
  </si>
  <si>
    <t>下記製品に使用する複層ガラスの中空層の厚さは、（公財）北海道環境財団の専用ページで公表されている最小中空層の厚さを満たしている。（URL：https://www.heco-hojo.jp/danref/）</t>
    <rPh sb="0" eb="2">
      <t>かき</t>
    </rPh>
    <rPh sb="2" eb="4">
      <t>せいひん</t>
    </rPh>
    <rPh sb="5" eb="7">
      <t>しよう</t>
    </rPh>
    <rPh sb="9" eb="11">
      <t>ふくそう</t>
    </rPh>
    <rPh sb="15" eb="16">
      <t>なか</t>
    </rPh>
    <rPh sb="16" eb="17">
      <t>そら</t>
    </rPh>
    <rPh sb="17" eb="18">
      <t>そう</t>
    </rPh>
    <rPh sb="19" eb="20">
      <t>あつ</t>
    </rPh>
    <rPh sb="24" eb="26">
      <t>こうざい</t>
    </rPh>
    <rPh sb="27" eb="30">
      <t>ほっかいどう</t>
    </rPh>
    <rPh sb="30" eb="32">
      <t>かんきょう</t>
    </rPh>
    <rPh sb="32" eb="34">
      <t>ざいだん</t>
    </rPh>
    <rPh sb="35" eb="37">
      <t>せんよう</t>
    </rPh>
    <rPh sb="41" eb="43">
      <t>こうひょう</t>
    </rPh>
    <rPh sb="48" eb="50">
      <t>さいしょう</t>
    </rPh>
    <rPh sb="50" eb="52">
      <t>ちゅうくう</t>
    </rPh>
    <rPh sb="52" eb="53">
      <t>そう</t>
    </rPh>
    <rPh sb="54" eb="55">
      <t>あつ</t>
    </rPh>
    <rPh sb="57" eb="58">
      <t>み</t>
    </rPh>
    <phoneticPr fontId="1" type="Hiragana"/>
  </si>
  <si>
    <t>（別紙５の１）</t>
    <rPh sb="1" eb="3">
      <t>べっし</t>
    </rPh>
    <phoneticPr fontId="1" type="Hiragana"/>
  </si>
  <si>
    <t>（別紙５の１の１）</t>
    <rPh sb="1" eb="3">
      <t>べっし</t>
    </rPh>
    <phoneticPr fontId="1" type="Hiragana"/>
  </si>
  <si>
    <t>（別紙５の１別表）</t>
    <rPh sb="6" eb="8">
      <t>べっぴょう</t>
    </rPh>
    <phoneticPr fontId="1" type="Hiragana"/>
  </si>
  <si>
    <t>既存住宅断熱改修総括表</t>
    <rPh sb="0" eb="2">
      <t>きぞん</t>
    </rPh>
    <rPh sb="2" eb="4">
      <t>じゅうたく</t>
    </rPh>
    <rPh sb="4" eb="6">
      <t>だんねつ</t>
    </rPh>
    <rPh sb="6" eb="8">
      <t>かいしゅう</t>
    </rPh>
    <rPh sb="8" eb="10">
      <t>そうかつ</t>
    </rPh>
    <rPh sb="10" eb="11">
      <t>ひょう</t>
    </rPh>
    <phoneticPr fontId="1" type="Hiragana"/>
  </si>
  <si>
    <t>Ｄ４
（0.042以上）</t>
    <rPh sb="9" eb="10">
      <t>い</t>
    </rPh>
    <rPh sb="10" eb="11">
      <t>うえ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</si>
</sst>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9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6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38" fontId="2" fillId="0" borderId="49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2" fillId="0" borderId="139" xfId="0" applyFont="1" applyBorder="1" applyAlignment="1">
      <alignment horizontal="center" vertical="center"/>
    </xf>
    <xf numFmtId="0" fontId="2" fillId="0" borderId="140" xfId="0" applyFont="1" applyBorder="1" applyAlignment="1">
      <alignment horizontal="center" vertical="center"/>
    </xf>
    <xf numFmtId="38" fontId="2" fillId="5" borderId="134" xfId="1" applyFont="1" applyFill="1" applyBorder="1" applyAlignment="1">
      <alignment horizontal="center" vertical="center"/>
    </xf>
    <xf numFmtId="0" fontId="2" fillId="5" borderId="14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142" xfId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4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0" fontId="2" fillId="0" borderId="152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7" fontId="2" fillId="5" borderId="15" xfId="0" applyNumberFormat="1" applyFont="1" applyFill="1" applyBorder="1" applyAlignment="1">
      <alignment horizontal="center" vertical="center"/>
    </xf>
    <xf numFmtId="177" fontId="2" fillId="5" borderId="67" xfId="0" applyNumberFormat="1" applyFont="1" applyFill="1" applyBorder="1" applyAlignment="1">
      <alignment horizontal="center" vertical="center"/>
    </xf>
    <xf numFmtId="177" fontId="2" fillId="5" borderId="26" xfId="0" applyNumberFormat="1" applyFont="1" applyFill="1" applyBorder="1" applyAlignment="1">
      <alignment horizontal="center" vertical="center"/>
    </xf>
    <xf numFmtId="0" fontId="2" fillId="2" borderId="135" xfId="0" applyFont="1" applyFill="1" applyBorder="1" applyAlignment="1">
      <alignment horizontal="center" vertical="center" wrapText="1"/>
    </xf>
    <xf numFmtId="176" fontId="2" fillId="0" borderId="124" xfId="0" applyNumberFormat="1" applyFont="1" applyBorder="1" applyAlignment="1">
      <alignment horizontal="center" vertical="center"/>
    </xf>
    <xf numFmtId="176" fontId="2" fillId="0" borderId="125" xfId="0" applyNumberFormat="1" applyFont="1" applyBorder="1" applyAlignment="1">
      <alignment horizontal="center" vertical="center"/>
    </xf>
    <xf numFmtId="176" fontId="2" fillId="0" borderId="155" xfId="0" applyNumberFormat="1" applyFont="1" applyBorder="1" applyAlignment="1">
      <alignment horizontal="center" vertical="center"/>
    </xf>
    <xf numFmtId="176" fontId="2" fillId="0" borderId="156" xfId="0" applyNumberFormat="1" applyFont="1" applyBorder="1" applyAlignment="1">
      <alignment horizontal="center" vertical="center"/>
    </xf>
    <xf numFmtId="176" fontId="2" fillId="0" borderId="127" xfId="0" applyNumberFormat="1" applyFont="1" applyBorder="1" applyAlignment="1">
      <alignment horizontal="center" vertical="center"/>
    </xf>
    <xf numFmtId="0" fontId="2" fillId="0" borderId="157" xfId="0" applyFont="1" applyBorder="1" applyAlignment="1">
      <alignment horizontal="center" vertical="center"/>
    </xf>
    <xf numFmtId="0" fontId="2" fillId="8" borderId="102" xfId="0" applyFont="1" applyFill="1" applyBorder="1" applyAlignment="1">
      <alignment horizontal="left" vertical="center"/>
    </xf>
    <xf numFmtId="0" fontId="2" fillId="0" borderId="98" xfId="0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87" xfId="1" applyFont="1" applyBorder="1" applyAlignment="1">
      <alignment horizontal="center" vertical="center"/>
    </xf>
    <xf numFmtId="38" fontId="2" fillId="0" borderId="50" xfId="1" applyFont="1" applyBorder="1" applyAlignment="1">
      <alignment horizontal="center" vertical="center"/>
    </xf>
    <xf numFmtId="38" fontId="2" fillId="0" borderId="75" xfId="1" applyFont="1" applyBorder="1" applyAlignment="1">
      <alignment horizontal="center" vertical="center"/>
    </xf>
    <xf numFmtId="177" fontId="2" fillId="5" borderId="16" xfId="0" applyNumberFormat="1" applyFont="1" applyFill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0" fontId="2" fillId="5" borderId="161" xfId="0" applyFont="1" applyFill="1" applyBorder="1" applyAlignment="1">
      <alignment horizontal="center" vertical="center"/>
    </xf>
    <xf numFmtId="176" fontId="2" fillId="5" borderId="40" xfId="0" applyNumberFormat="1" applyFont="1" applyFill="1" applyBorder="1" applyAlignment="1">
      <alignment horizontal="center" vertical="center"/>
    </xf>
    <xf numFmtId="176" fontId="2" fillId="5" borderId="41" xfId="0" applyNumberFormat="1" applyFont="1" applyFill="1" applyBorder="1" applyAlignment="1">
      <alignment horizontal="center" vertical="center"/>
    </xf>
    <xf numFmtId="176" fontId="2" fillId="5" borderId="72" xfId="0" applyNumberFormat="1" applyFont="1" applyFill="1" applyBorder="1" applyAlignment="1">
      <alignment horizontal="center" vertical="center"/>
    </xf>
    <xf numFmtId="0" fontId="2" fillId="5" borderId="162" xfId="0" applyFon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176" fontId="2" fillId="5" borderId="15" xfId="0" applyNumberFormat="1" applyFont="1" applyFill="1" applyBorder="1" applyAlignment="1">
      <alignment horizontal="center" vertical="center"/>
    </xf>
    <xf numFmtId="176" fontId="2" fillId="5" borderId="16" xfId="0" applyNumberFormat="1" applyFont="1" applyFill="1" applyBorder="1" applyAlignment="1">
      <alignment horizontal="center" vertical="center"/>
    </xf>
    <xf numFmtId="176" fontId="2" fillId="5" borderId="18" xfId="0" applyNumberFormat="1" applyFont="1" applyFill="1" applyBorder="1" applyAlignment="1">
      <alignment horizontal="center" vertical="center"/>
    </xf>
    <xf numFmtId="176" fontId="2" fillId="5" borderId="162" xfId="0" applyNumberFormat="1" applyFont="1" applyFill="1" applyBorder="1" applyAlignment="1">
      <alignment horizontal="center" vertical="center"/>
    </xf>
    <xf numFmtId="0" fontId="2" fillId="2" borderId="10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right" vertical="center"/>
    </xf>
    <xf numFmtId="0" fontId="2" fillId="3" borderId="105" xfId="0" applyFont="1" applyFill="1" applyBorder="1" applyAlignment="1">
      <alignment horizontal="right" vertical="center"/>
    </xf>
    <xf numFmtId="38" fontId="2" fillId="5" borderId="111" xfId="1" applyFont="1" applyFill="1" applyBorder="1" applyAlignment="1">
      <alignment horizontal="right" vertical="center"/>
    </xf>
    <xf numFmtId="38" fontId="2" fillId="5" borderId="113" xfId="1" applyFont="1" applyFill="1" applyBorder="1" applyAlignment="1">
      <alignment horizontal="right" vertical="center"/>
    </xf>
    <xf numFmtId="38" fontId="2" fillId="5" borderId="103" xfId="0" applyNumberFormat="1" applyFont="1" applyFill="1" applyBorder="1" applyAlignment="1">
      <alignment vertical="center"/>
    </xf>
    <xf numFmtId="38" fontId="2" fillId="5" borderId="104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128" xfId="0" applyFont="1" applyFill="1" applyBorder="1" applyAlignment="1">
      <alignment horizontal="center" vertical="center"/>
    </xf>
    <xf numFmtId="0" fontId="2" fillId="2" borderId="12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8" fontId="2" fillId="7" borderId="114" xfId="0" applyNumberFormat="1" applyFont="1" applyFill="1" applyBorder="1" applyAlignment="1">
      <alignment horizontal="right" vertical="center"/>
    </xf>
    <xf numFmtId="0" fontId="2" fillId="7" borderId="119" xfId="0" applyFont="1" applyFill="1" applyBorder="1" applyAlignment="1">
      <alignment horizontal="right" vertical="center"/>
    </xf>
    <xf numFmtId="0" fontId="2" fillId="7" borderId="115" xfId="0" applyFont="1" applyFill="1" applyBorder="1" applyAlignment="1">
      <alignment horizontal="right" vertical="center"/>
    </xf>
    <xf numFmtId="0" fontId="2" fillId="7" borderId="0" xfId="0" applyFont="1" applyFill="1" applyBorder="1" applyAlignment="1">
      <alignment horizontal="right" vertical="center"/>
    </xf>
    <xf numFmtId="0" fontId="2" fillId="7" borderId="116" xfId="0" applyFont="1" applyFill="1" applyBorder="1" applyAlignment="1">
      <alignment horizontal="right" vertical="center"/>
    </xf>
    <xf numFmtId="0" fontId="2" fillId="7" borderId="120" xfId="0" applyFont="1" applyFill="1" applyBorder="1" applyAlignment="1">
      <alignment horizontal="right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1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7" borderId="59" xfId="1" applyFont="1" applyFill="1" applyBorder="1" applyAlignment="1">
      <alignment horizontal="right" vertical="center"/>
    </xf>
    <xf numFmtId="38" fontId="2" fillId="7" borderId="121" xfId="1" applyFont="1" applyFill="1" applyBorder="1" applyAlignment="1">
      <alignment horizontal="right" vertical="center"/>
    </xf>
    <xf numFmtId="38" fontId="2" fillId="7" borderId="115" xfId="1" applyFont="1" applyFill="1" applyBorder="1" applyAlignment="1">
      <alignment horizontal="right" vertical="center"/>
    </xf>
    <xf numFmtId="38" fontId="2" fillId="7" borderId="0" xfId="1" applyFont="1" applyFill="1" applyBorder="1" applyAlignment="1">
      <alignment horizontal="right" vertical="center"/>
    </xf>
    <xf numFmtId="38" fontId="2" fillId="7" borderId="116" xfId="1" applyFont="1" applyFill="1" applyBorder="1" applyAlignment="1">
      <alignment horizontal="right" vertical="center"/>
    </xf>
    <xf numFmtId="38" fontId="2" fillId="7" borderId="120" xfId="1" applyFont="1" applyFill="1" applyBorder="1" applyAlignment="1">
      <alignment horizontal="right" vertical="center"/>
    </xf>
    <xf numFmtId="0" fontId="2" fillId="0" borderId="1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8" fontId="2" fillId="7" borderId="117" xfId="1" applyFont="1" applyFill="1" applyBorder="1" applyAlignment="1">
      <alignment horizontal="right" vertical="center"/>
    </xf>
    <xf numFmtId="38" fontId="2" fillId="7" borderId="81" xfId="1" applyFont="1" applyFill="1" applyBorder="1" applyAlignment="1">
      <alignment horizontal="right" vertical="center"/>
    </xf>
    <xf numFmtId="0" fontId="2" fillId="0" borderId="1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8" fontId="2" fillId="5" borderId="34" xfId="1" applyFont="1" applyFill="1" applyBorder="1" applyAlignment="1">
      <alignment horizontal="right" vertical="center"/>
    </xf>
    <xf numFmtId="38" fontId="2" fillId="5" borderId="15" xfId="1" applyFont="1" applyFill="1" applyBorder="1" applyAlignment="1">
      <alignment horizontal="right" vertical="center"/>
    </xf>
    <xf numFmtId="38" fontId="2" fillId="5" borderId="21" xfId="1" applyFont="1" applyFill="1" applyBorder="1" applyAlignment="1">
      <alignment horizontal="right" vertical="center"/>
    </xf>
    <xf numFmtId="38" fontId="2" fillId="5" borderId="35" xfId="1" applyFont="1" applyFill="1" applyBorder="1" applyAlignment="1">
      <alignment horizontal="right" vertical="center"/>
    </xf>
    <xf numFmtId="38" fontId="2" fillId="5" borderId="16" xfId="1" applyFont="1" applyFill="1" applyBorder="1" applyAlignment="1">
      <alignment horizontal="right" vertical="center"/>
    </xf>
    <xf numFmtId="38" fontId="2" fillId="5" borderId="22" xfId="1" applyFont="1" applyFill="1" applyBorder="1" applyAlignment="1">
      <alignment horizontal="right" vertical="center"/>
    </xf>
    <xf numFmtId="38" fontId="2" fillId="5" borderId="36" xfId="1" applyFont="1" applyFill="1" applyBorder="1" applyAlignment="1">
      <alignment horizontal="right" vertical="center"/>
    </xf>
    <xf numFmtId="38" fontId="2" fillId="5" borderId="28" xfId="1" applyFont="1" applyFill="1" applyBorder="1" applyAlignment="1">
      <alignment horizontal="right" vertical="center"/>
    </xf>
    <xf numFmtId="38" fontId="2" fillId="5" borderId="23" xfId="1" applyFont="1" applyFill="1" applyBorder="1" applyAlignment="1">
      <alignment horizontal="right" vertical="center"/>
    </xf>
    <xf numFmtId="0" fontId="2" fillId="0" borderId="136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38" fontId="2" fillId="0" borderId="109" xfId="1" applyFont="1" applyBorder="1" applyAlignment="1">
      <alignment horizontal="right" vertical="center"/>
    </xf>
    <xf numFmtId="38" fontId="2" fillId="0" borderId="78" xfId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38" fontId="2" fillId="0" borderId="110" xfId="1" applyFont="1" applyBorder="1" applyAlignment="1">
      <alignment horizontal="right" vertical="center"/>
    </xf>
    <xf numFmtId="38" fontId="2" fillId="0" borderId="85" xfId="1" applyFont="1" applyBorder="1" applyAlignment="1">
      <alignment horizontal="right" vertical="center"/>
    </xf>
    <xf numFmtId="38" fontId="2" fillId="5" borderId="107" xfId="1" applyFont="1" applyFill="1" applyBorder="1" applyAlignment="1">
      <alignment horizontal="right" vertical="center"/>
    </xf>
    <xf numFmtId="38" fontId="2" fillId="5" borderId="26" xfId="1" applyFont="1" applyFill="1" applyBorder="1" applyAlignment="1">
      <alignment horizontal="right" vertical="center"/>
    </xf>
    <xf numFmtId="38" fontId="2" fillId="5" borderId="105" xfId="1" applyFont="1" applyFill="1" applyBorder="1" applyAlignment="1">
      <alignment horizontal="right" vertical="center"/>
    </xf>
    <xf numFmtId="0" fontId="2" fillId="4" borderId="66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2" fillId="4" borderId="106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38" fontId="2" fillId="0" borderId="108" xfId="1" applyFont="1" applyBorder="1" applyAlignment="1">
      <alignment horizontal="right" vertical="center"/>
    </xf>
    <xf numFmtId="38" fontId="2" fillId="0" borderId="112" xfId="1" applyFont="1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38" fontId="2" fillId="6" borderId="49" xfId="0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right" vertical="center"/>
    </xf>
    <xf numFmtId="0" fontId="2" fillId="6" borderId="21" xfId="0" applyFont="1" applyFill="1" applyBorder="1" applyAlignment="1">
      <alignment horizontal="right" vertical="center"/>
    </xf>
    <xf numFmtId="38" fontId="2" fillId="5" borderId="49" xfId="1" applyFont="1" applyFill="1" applyBorder="1" applyAlignment="1">
      <alignment horizontal="right" vertical="center"/>
    </xf>
    <xf numFmtId="0" fontId="2" fillId="0" borderId="5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4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38" fontId="2" fillId="6" borderId="63" xfId="0" applyNumberFormat="1" applyFont="1" applyFill="1" applyBorder="1" applyAlignment="1">
      <alignment horizontal="right" vertical="center"/>
    </xf>
    <xf numFmtId="0" fontId="2" fillId="6" borderId="30" xfId="0" applyFont="1" applyFill="1" applyBorder="1" applyAlignment="1">
      <alignment horizontal="right" vertical="center"/>
    </xf>
    <xf numFmtId="0" fontId="2" fillId="6" borderId="45" xfId="0" applyFont="1" applyFill="1" applyBorder="1" applyAlignment="1">
      <alignment horizontal="right" vertical="center"/>
    </xf>
    <xf numFmtId="38" fontId="2" fillId="5" borderId="63" xfId="1" applyFont="1" applyFill="1" applyBorder="1" applyAlignment="1">
      <alignment horizontal="right" vertical="center"/>
    </xf>
    <xf numFmtId="38" fontId="2" fillId="5" borderId="30" xfId="1" applyFont="1" applyFill="1" applyBorder="1" applyAlignment="1">
      <alignment horizontal="right" vertical="center"/>
    </xf>
    <xf numFmtId="38" fontId="2" fillId="5" borderId="45" xfId="1" applyFont="1" applyFill="1" applyBorder="1" applyAlignment="1">
      <alignment horizontal="right" vertical="center"/>
    </xf>
    <xf numFmtId="38" fontId="2" fillId="5" borderId="54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38" fontId="2" fillId="6" borderId="52" xfId="0" applyNumberFormat="1" applyFont="1" applyFill="1" applyBorder="1" applyAlignment="1">
      <alignment horizontal="right" vertical="center"/>
    </xf>
    <xf numFmtId="0" fontId="2" fillId="6" borderId="29" xfId="0" applyFont="1" applyFill="1" applyBorder="1" applyAlignment="1">
      <alignment horizontal="right" vertical="center"/>
    </xf>
    <xf numFmtId="0" fontId="2" fillId="6" borderId="64" xfId="0" applyFont="1" applyFill="1" applyBorder="1" applyAlignment="1">
      <alignment horizontal="right" vertical="center"/>
    </xf>
    <xf numFmtId="38" fontId="2" fillId="5" borderId="52" xfId="1" applyFont="1" applyFill="1" applyBorder="1" applyAlignment="1">
      <alignment horizontal="right" vertical="center"/>
    </xf>
    <xf numFmtId="38" fontId="2" fillId="5" borderId="29" xfId="1" applyFont="1" applyFill="1" applyBorder="1" applyAlignment="1">
      <alignment horizontal="right" vertical="center"/>
    </xf>
    <xf numFmtId="38" fontId="2" fillId="5" borderId="64" xfId="1" applyFont="1" applyFill="1" applyBorder="1" applyAlignment="1">
      <alignment horizontal="right" vertical="center"/>
    </xf>
    <xf numFmtId="38" fontId="2" fillId="5" borderId="69" xfId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1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38" fontId="2" fillId="6" borderId="50" xfId="0" applyNumberFormat="1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right" vertical="center"/>
    </xf>
    <xf numFmtId="0" fontId="2" fillId="6" borderId="22" xfId="0" applyFont="1" applyFill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38" fontId="2" fillId="6" borderId="51" xfId="0" applyNumberFormat="1" applyFont="1" applyFill="1" applyBorder="1" applyAlignment="1">
      <alignment horizontal="right" vertical="center"/>
    </xf>
    <xf numFmtId="0" fontId="2" fillId="6" borderId="28" xfId="0" applyFont="1" applyFill="1" applyBorder="1" applyAlignment="1">
      <alignment horizontal="right" vertical="center"/>
    </xf>
    <xf numFmtId="0" fontId="2" fillId="6" borderId="23" xfId="0" applyFont="1" applyFill="1" applyBorder="1" applyAlignment="1">
      <alignment horizontal="right" vertical="center"/>
    </xf>
    <xf numFmtId="38" fontId="2" fillId="5" borderId="62" xfId="1" applyFont="1" applyFill="1" applyBorder="1" applyAlignment="1">
      <alignment horizontal="right" vertical="center"/>
    </xf>
    <xf numFmtId="38" fontId="2" fillId="5" borderId="67" xfId="1" applyFont="1" applyFill="1" applyBorder="1" applyAlignment="1">
      <alignment horizontal="right" vertical="center"/>
    </xf>
    <xf numFmtId="38" fontId="2" fillId="5" borderId="73" xfId="1" applyFont="1" applyFill="1" applyBorder="1" applyAlignment="1">
      <alignment horizontal="right" vertical="center"/>
    </xf>
    <xf numFmtId="38" fontId="2" fillId="7" borderId="118" xfId="1" applyFont="1" applyFill="1" applyBorder="1" applyAlignment="1">
      <alignment horizontal="right" vertical="center"/>
    </xf>
    <xf numFmtId="38" fontId="2" fillId="7" borderId="122" xfId="1" applyFont="1" applyFill="1" applyBorder="1" applyAlignment="1">
      <alignment horizontal="right" vertical="center"/>
    </xf>
    <xf numFmtId="38" fontId="2" fillId="7" borderId="26" xfId="1" applyFont="1" applyFill="1" applyBorder="1" applyAlignment="1">
      <alignment horizontal="right" vertical="center"/>
    </xf>
    <xf numFmtId="38" fontId="2" fillId="7" borderId="105" xfId="1" applyFont="1" applyFill="1" applyBorder="1" applyAlignment="1">
      <alignment horizontal="right" vertical="center"/>
    </xf>
    <xf numFmtId="38" fontId="2" fillId="0" borderId="49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38" fontId="2" fillId="7" borderId="50" xfId="1" applyFont="1" applyFill="1" applyBorder="1" applyAlignment="1">
      <alignment horizontal="right" vertical="center"/>
    </xf>
    <xf numFmtId="38" fontId="2" fillId="7" borderId="16" xfId="1" applyFont="1" applyFill="1" applyBorder="1" applyAlignment="1">
      <alignment horizontal="right" vertical="center"/>
    </xf>
    <xf numFmtId="38" fontId="2" fillId="7" borderId="22" xfId="1" applyFont="1" applyFill="1" applyBorder="1" applyAlignment="1">
      <alignment horizontal="right" vertical="center"/>
    </xf>
    <xf numFmtId="38" fontId="2" fillId="5" borderId="50" xfId="1" applyFont="1" applyFill="1" applyBorder="1" applyAlignment="1">
      <alignment horizontal="right" vertical="center"/>
    </xf>
    <xf numFmtId="38" fontId="2" fillId="0" borderId="63" xfId="1" applyFont="1" applyBorder="1" applyAlignment="1">
      <alignment horizontal="center" vertical="center"/>
    </xf>
    <xf numFmtId="38" fontId="2" fillId="0" borderId="30" xfId="1" applyFont="1" applyBorder="1" applyAlignment="1">
      <alignment horizontal="center" vertical="center"/>
    </xf>
    <xf numFmtId="38" fontId="2" fillId="0" borderId="45" xfId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38" fontId="2" fillId="7" borderId="61" xfId="1" applyFont="1" applyFill="1" applyBorder="1" applyAlignment="1">
      <alignment horizontal="right" vertical="center"/>
    </xf>
    <xf numFmtId="38" fontId="2" fillId="7" borderId="17" xfId="1" applyFont="1" applyFill="1" applyBorder="1" applyAlignment="1">
      <alignment horizontal="right" vertical="center"/>
    </xf>
    <xf numFmtId="38" fontId="2" fillId="7" borderId="20" xfId="1" applyFont="1" applyFill="1" applyBorder="1" applyAlignment="1">
      <alignment horizontal="right" vertical="center"/>
    </xf>
    <xf numFmtId="38" fontId="2" fillId="5" borderId="61" xfId="1" applyFont="1" applyFill="1" applyBorder="1" applyAlignment="1">
      <alignment horizontal="right" vertical="center"/>
    </xf>
    <xf numFmtId="38" fontId="2" fillId="5" borderId="17" xfId="1" applyFont="1" applyFill="1" applyBorder="1" applyAlignment="1">
      <alignment horizontal="right" vertical="center"/>
    </xf>
    <xf numFmtId="38" fontId="2" fillId="5" borderId="20" xfId="1" applyFont="1" applyFill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38" fontId="2" fillId="0" borderId="62" xfId="1" applyFont="1" applyBorder="1" applyAlignment="1">
      <alignment horizontal="center" vertical="center"/>
    </xf>
    <xf numFmtId="38" fontId="2" fillId="0" borderId="67" xfId="1" applyFont="1" applyBorder="1" applyAlignment="1">
      <alignment horizontal="center" vertical="center"/>
    </xf>
    <xf numFmtId="38" fontId="2" fillId="0" borderId="73" xfId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38" fontId="2" fillId="7" borderId="89" xfId="1" applyFont="1" applyFill="1" applyBorder="1" applyAlignment="1">
      <alignment horizontal="right" vertical="center"/>
    </xf>
    <xf numFmtId="38" fontId="2" fillId="7" borderId="47" xfId="1" applyFont="1" applyFill="1" applyBorder="1" applyAlignment="1">
      <alignment horizontal="right" vertical="center"/>
    </xf>
    <xf numFmtId="38" fontId="2" fillId="7" borderId="25" xfId="1" applyFont="1" applyFill="1" applyBorder="1" applyAlignment="1">
      <alignment horizontal="right" vertical="center"/>
    </xf>
    <xf numFmtId="38" fontId="2" fillId="5" borderId="89" xfId="1" applyFont="1" applyFill="1" applyBorder="1" applyAlignment="1">
      <alignment horizontal="right" vertical="center"/>
    </xf>
    <xf numFmtId="38" fontId="2" fillId="5" borderId="47" xfId="1" applyFont="1" applyFill="1" applyBorder="1" applyAlignment="1">
      <alignment horizontal="right" vertical="center"/>
    </xf>
    <xf numFmtId="38" fontId="2" fillId="5" borderId="25" xfId="1" applyFont="1" applyFill="1" applyBorder="1" applyAlignment="1">
      <alignment horizontal="right" vertical="center"/>
    </xf>
    <xf numFmtId="176" fontId="2" fillId="0" borderId="3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38" fontId="2" fillId="7" borderId="49" xfId="1" applyFont="1" applyFill="1" applyBorder="1" applyAlignment="1">
      <alignment horizontal="right" vertical="center"/>
    </xf>
    <xf numFmtId="38" fontId="2" fillId="7" borderId="15" xfId="1" applyFont="1" applyFill="1" applyBorder="1" applyAlignment="1">
      <alignment horizontal="right" vertical="center"/>
    </xf>
    <xf numFmtId="38" fontId="2" fillId="7" borderId="21" xfId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46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38" fontId="2" fillId="7" borderId="88" xfId="1" applyFont="1" applyFill="1" applyBorder="1" applyAlignment="1">
      <alignment horizontal="right" vertical="center"/>
    </xf>
    <xf numFmtId="38" fontId="2" fillId="7" borderId="46" xfId="1" applyFont="1" applyFill="1" applyBorder="1" applyAlignment="1">
      <alignment horizontal="right" vertical="center"/>
    </xf>
    <xf numFmtId="38" fontId="2" fillId="7" borderId="24" xfId="1" applyFont="1" applyFill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2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38" fontId="2" fillId="5" borderId="18" xfId="1" applyFont="1" applyFill="1" applyBorder="1" applyAlignment="1">
      <alignment horizontal="right" vertical="center"/>
    </xf>
    <xf numFmtId="38" fontId="2" fillId="5" borderId="87" xfId="1" applyFont="1" applyFill="1" applyBorder="1" applyAlignment="1">
      <alignment horizontal="right" vertical="center"/>
    </xf>
    <xf numFmtId="0" fontId="2" fillId="0" borderId="9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7" xfId="0" applyFont="1" applyBorder="1" applyAlignment="1">
      <alignment horizontal="left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97" xfId="0" applyFont="1" applyFill="1" applyBorder="1" applyAlignment="1">
      <alignment horizontal="center" vertical="center"/>
    </xf>
    <xf numFmtId="0" fontId="2" fillId="2" borderId="12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102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/>
    </xf>
    <xf numFmtId="38" fontId="2" fillId="0" borderId="102" xfId="1" applyFont="1" applyBorder="1" applyAlignment="1">
      <alignment horizontal="center" vertical="center"/>
    </xf>
    <xf numFmtId="0" fontId="2" fillId="2" borderId="102" xfId="0" applyFont="1" applyFill="1" applyBorder="1" applyAlignment="1">
      <alignment horizontal="center" vertical="center"/>
    </xf>
    <xf numFmtId="0" fontId="2" fillId="3" borderId="102" xfId="0" applyFont="1" applyFill="1" applyBorder="1" applyAlignment="1">
      <alignment horizontal="center" vertical="center" wrapText="1"/>
    </xf>
    <xf numFmtId="0" fontId="2" fillId="3" borderId="102" xfId="0" applyFont="1" applyFill="1" applyBorder="1" applyAlignment="1">
      <alignment horizontal="center" vertical="center"/>
    </xf>
    <xf numFmtId="0" fontId="2" fillId="5" borderId="102" xfId="0" applyFont="1" applyFill="1" applyBorder="1" applyAlignment="1">
      <alignment horizontal="center" vertical="center"/>
    </xf>
    <xf numFmtId="0" fontId="2" fillId="2" borderId="103" xfId="0" applyFont="1" applyFill="1" applyBorder="1" applyAlignment="1">
      <alignment horizontal="center" vertical="center"/>
    </xf>
    <xf numFmtId="0" fontId="2" fillId="2" borderId="104" xfId="0" applyFont="1" applyFill="1" applyBorder="1" applyAlignment="1">
      <alignment horizontal="center" vertical="center"/>
    </xf>
    <xf numFmtId="0" fontId="2" fillId="2" borderId="141" xfId="0" applyFont="1" applyFill="1" applyBorder="1" applyAlignment="1">
      <alignment horizontal="center" vertical="center"/>
    </xf>
    <xf numFmtId="38" fontId="2" fillId="0" borderId="116" xfId="1" applyFont="1" applyBorder="1" applyAlignment="1">
      <alignment horizontal="right" vertical="center"/>
    </xf>
    <xf numFmtId="38" fontId="2" fillId="0" borderId="120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5" borderId="103" xfId="0" applyFont="1" applyFill="1" applyBorder="1" applyAlignment="1">
      <alignment horizontal="center" vertical="center"/>
    </xf>
    <xf numFmtId="0" fontId="2" fillId="5" borderId="104" xfId="0" applyFont="1" applyFill="1" applyBorder="1" applyAlignment="1">
      <alignment horizontal="center" vertical="center"/>
    </xf>
    <xf numFmtId="0" fontId="2" fillId="5" borderId="141" xfId="0" applyFont="1" applyFill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77" fontId="2" fillId="5" borderId="15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146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159" xfId="0" applyFont="1" applyBorder="1" applyAlignment="1">
      <alignment horizontal="center" vertical="center" wrapText="1"/>
    </xf>
    <xf numFmtId="0" fontId="2" fillId="0" borderId="160" xfId="0" applyFont="1" applyBorder="1" applyAlignment="1">
      <alignment horizontal="center" vertical="center" wrapText="1"/>
    </xf>
    <xf numFmtId="0" fontId="2" fillId="8" borderId="103" xfId="0" applyFont="1" applyFill="1" applyBorder="1" applyAlignment="1">
      <alignment horizontal="center" vertical="center"/>
    </xf>
    <xf numFmtId="0" fontId="2" fillId="8" borderId="104" xfId="0" applyFont="1" applyFill="1" applyBorder="1" applyAlignment="1">
      <alignment horizontal="center" vertical="center"/>
    </xf>
    <xf numFmtId="0" fontId="2" fillId="8" borderId="14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0" borderId="158" xfId="0" applyFont="1" applyBorder="1" applyAlignment="1">
      <alignment horizontal="right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40</xdr:row>
          <xdr:rowOff>101600</xdr:rowOff>
        </xdr:from>
        <xdr:to>
          <xdr:col>5</xdr:col>
          <xdr:colOff>88900</xdr:colOff>
          <xdr:row>42</xdr:row>
          <xdr:rowOff>82550</xdr:rowOff>
        </xdr:to>
        <xdr:sp macro=""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</xdr:colOff>
          <xdr:row>6</xdr:row>
          <xdr:rowOff>63500</xdr:rowOff>
        </xdr:from>
        <xdr:to>
          <xdr:col>0</xdr:col>
          <xdr:colOff>501650</xdr:colOff>
          <xdr:row>6</xdr:row>
          <xdr:rowOff>273050</xdr:rowOff>
        </xdr:to>
        <xdr:sp macro=""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222250</xdr:colOff>
          <xdr:row>6</xdr:row>
          <xdr:rowOff>69850</xdr:rowOff>
        </xdr:from>
        <xdr:to>
          <xdr:col>0</xdr:col>
          <xdr:colOff>527050</xdr:colOff>
          <xdr:row>6</xdr:row>
          <xdr:rowOff>279400</xdr:rowOff>
        </xdr:to>
        <xdr:sp macro=""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2"/>
  <sheetViews>
    <sheetView view="pageBreakPreview" zoomScaleSheetLayoutView="100" workbookViewId="0">
      <selection activeCell="Y1" sqref="Y1"/>
    </sheetView>
  </sheetViews>
  <sheetFormatPr defaultColWidth="3.08203125" defaultRowHeight="15" customHeight="1" x14ac:dyDescent="0.55000000000000004"/>
  <cols>
    <col min="1" max="16384" width="3.08203125" style="1"/>
  </cols>
  <sheetData>
    <row r="1" spans="1:27" ht="15" customHeight="1" x14ac:dyDescent="0.55000000000000004">
      <c r="A1" s="2" t="s">
        <v>106</v>
      </c>
    </row>
    <row r="2" spans="1:27" ht="15" customHeight="1" x14ac:dyDescent="0.55000000000000004">
      <c r="A2" s="338" t="s">
        <v>109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</row>
    <row r="3" spans="1:27" ht="15" customHeight="1" x14ac:dyDescent="0.55000000000000004">
      <c r="A3" s="2"/>
    </row>
    <row r="4" spans="1:27" ht="15" customHeight="1" x14ac:dyDescent="0.55000000000000004">
      <c r="A4" s="339" t="s">
        <v>59</v>
      </c>
      <c r="B4" s="340"/>
      <c r="C4" s="340"/>
      <c r="D4" s="340"/>
      <c r="E4" s="340"/>
      <c r="F4" s="340"/>
      <c r="G4" s="340"/>
      <c r="H4" s="341"/>
      <c r="I4" s="342" t="s">
        <v>31</v>
      </c>
      <c r="J4" s="340"/>
      <c r="K4" s="340"/>
      <c r="L4" s="340"/>
      <c r="M4" s="340"/>
      <c r="N4" s="340"/>
      <c r="O4" s="343"/>
      <c r="P4" s="344" t="s">
        <v>66</v>
      </c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5"/>
    </row>
    <row r="5" spans="1:27" ht="15" customHeight="1" x14ac:dyDescent="0.55000000000000004">
      <c r="A5" s="131" t="s">
        <v>45</v>
      </c>
      <c r="B5" s="163"/>
      <c r="C5" s="163"/>
      <c r="D5" s="163"/>
      <c r="E5" s="163"/>
      <c r="F5" s="163"/>
      <c r="G5" s="163"/>
      <c r="H5" s="164"/>
      <c r="I5" s="15" t="s">
        <v>44</v>
      </c>
      <c r="J5" s="170">
        <f>W25</f>
        <v>0</v>
      </c>
      <c r="K5" s="170"/>
      <c r="L5" s="170"/>
      <c r="M5" s="170"/>
      <c r="N5" s="171"/>
      <c r="O5" s="23" t="s">
        <v>4</v>
      </c>
      <c r="P5" s="200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337"/>
    </row>
    <row r="6" spans="1:27" ht="15" customHeight="1" x14ac:dyDescent="0.55000000000000004">
      <c r="A6" s="133" t="s">
        <v>50</v>
      </c>
      <c r="B6" s="165"/>
      <c r="C6" s="165"/>
      <c r="D6" s="165"/>
      <c r="E6" s="165"/>
      <c r="F6" s="165"/>
      <c r="G6" s="165"/>
      <c r="H6" s="166"/>
      <c r="I6" s="16" t="s">
        <v>44</v>
      </c>
      <c r="J6" s="173">
        <f>U34</f>
        <v>0</v>
      </c>
      <c r="K6" s="173"/>
      <c r="L6" s="173"/>
      <c r="M6" s="173"/>
      <c r="N6" s="174"/>
      <c r="O6" s="24" t="s">
        <v>4</v>
      </c>
      <c r="P6" s="184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335"/>
    </row>
    <row r="7" spans="1:27" ht="15" customHeight="1" x14ac:dyDescent="0.55000000000000004">
      <c r="A7" s="133" t="s">
        <v>43</v>
      </c>
      <c r="B7" s="165"/>
      <c r="C7" s="165"/>
      <c r="D7" s="165"/>
      <c r="E7" s="165"/>
      <c r="F7" s="165"/>
      <c r="G7" s="165"/>
      <c r="H7" s="166"/>
      <c r="I7" s="16" t="s">
        <v>44</v>
      </c>
      <c r="J7" s="173">
        <f>U40</f>
        <v>0</v>
      </c>
      <c r="K7" s="173"/>
      <c r="L7" s="173"/>
      <c r="M7" s="173"/>
      <c r="N7" s="174"/>
      <c r="O7" s="24" t="s">
        <v>4</v>
      </c>
      <c r="P7" s="184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335"/>
    </row>
    <row r="8" spans="1:27" ht="15" customHeight="1" x14ac:dyDescent="0.55000000000000004">
      <c r="A8" s="157" t="s">
        <v>64</v>
      </c>
      <c r="B8" s="188"/>
      <c r="C8" s="188"/>
      <c r="D8" s="188"/>
      <c r="E8" s="188"/>
      <c r="F8" s="188"/>
      <c r="G8" s="188"/>
      <c r="H8" s="190"/>
      <c r="I8" s="21" t="s">
        <v>44</v>
      </c>
      <c r="J8" s="288">
        <f>Q52</f>
        <v>0</v>
      </c>
      <c r="K8" s="288"/>
      <c r="L8" s="288"/>
      <c r="M8" s="288"/>
      <c r="N8" s="289"/>
      <c r="O8" s="31" t="s">
        <v>4</v>
      </c>
      <c r="P8" s="189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336"/>
    </row>
    <row r="9" spans="1:27" ht="15" customHeight="1" x14ac:dyDescent="0.55000000000000004">
      <c r="A9" s="131" t="s">
        <v>34</v>
      </c>
      <c r="B9" s="163"/>
      <c r="C9" s="163"/>
      <c r="D9" s="163"/>
      <c r="E9" s="163"/>
      <c r="F9" s="163"/>
      <c r="G9" s="163"/>
      <c r="H9" s="164"/>
      <c r="I9" s="15" t="s">
        <v>44</v>
      </c>
      <c r="J9" s="170">
        <f>SUM(J5:N8)</f>
        <v>0</v>
      </c>
      <c r="K9" s="170"/>
      <c r="L9" s="170"/>
      <c r="M9" s="170"/>
      <c r="N9" s="171"/>
      <c r="O9" s="23" t="s">
        <v>4</v>
      </c>
      <c r="P9" s="200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337"/>
    </row>
    <row r="10" spans="1:27" ht="15" customHeight="1" x14ac:dyDescent="0.55000000000000004">
      <c r="A10" s="133" t="s">
        <v>65</v>
      </c>
      <c r="B10" s="165"/>
      <c r="C10" s="165"/>
      <c r="D10" s="165"/>
      <c r="E10" s="165"/>
      <c r="F10" s="165"/>
      <c r="G10" s="165"/>
      <c r="H10" s="166"/>
      <c r="I10" s="16" t="s">
        <v>44</v>
      </c>
      <c r="J10" s="173">
        <f>J9*(2/3)</f>
        <v>0</v>
      </c>
      <c r="K10" s="173"/>
      <c r="L10" s="173"/>
      <c r="M10" s="173"/>
      <c r="N10" s="174"/>
      <c r="O10" s="24" t="s">
        <v>4</v>
      </c>
      <c r="P10" s="324" t="s">
        <v>68</v>
      </c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6"/>
    </row>
    <row r="11" spans="1:27" ht="15" customHeight="1" x14ac:dyDescent="0.55000000000000004">
      <c r="A11" s="327" t="s">
        <v>103</v>
      </c>
      <c r="B11" s="328"/>
      <c r="C11" s="328"/>
      <c r="D11" s="328"/>
      <c r="E11" s="328"/>
      <c r="F11" s="328"/>
      <c r="G11" s="328"/>
      <c r="H11" s="329"/>
      <c r="I11" s="22" t="s">
        <v>44</v>
      </c>
      <c r="J11" s="330">
        <f>MIN(J10,2400000)</f>
        <v>0</v>
      </c>
      <c r="K11" s="330"/>
      <c r="L11" s="330"/>
      <c r="M11" s="330"/>
      <c r="N11" s="331"/>
      <c r="O11" s="33" t="s">
        <v>4</v>
      </c>
      <c r="P11" s="332" t="s">
        <v>67</v>
      </c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4"/>
    </row>
    <row r="13" spans="1:27" ht="15" customHeight="1" x14ac:dyDescent="0.55000000000000004">
      <c r="A13" s="2" t="s">
        <v>47</v>
      </c>
    </row>
    <row r="14" spans="1:27" ht="15" customHeight="1" x14ac:dyDescent="0.55000000000000004">
      <c r="A14" s="108" t="s">
        <v>5</v>
      </c>
      <c r="B14" s="109"/>
      <c r="C14" s="112" t="s">
        <v>30</v>
      </c>
      <c r="D14" s="113"/>
      <c r="E14" s="114"/>
      <c r="F14" s="118" t="s">
        <v>16</v>
      </c>
      <c r="G14" s="119"/>
      <c r="H14" s="109"/>
      <c r="I14" s="122" t="s">
        <v>42</v>
      </c>
      <c r="J14" s="118"/>
      <c r="K14" s="119"/>
      <c r="L14" s="109"/>
      <c r="M14" s="124" t="s">
        <v>33</v>
      </c>
      <c r="N14" s="126" t="s">
        <v>14</v>
      </c>
      <c r="O14" s="119"/>
      <c r="P14" s="119"/>
      <c r="Q14" s="127"/>
      <c r="R14" s="118" t="s">
        <v>31</v>
      </c>
      <c r="S14" s="119"/>
      <c r="T14" s="119"/>
      <c r="U14" s="119"/>
      <c r="V14" s="109"/>
      <c r="W14" s="112" t="s">
        <v>49</v>
      </c>
      <c r="X14" s="119"/>
      <c r="Y14" s="119"/>
      <c r="Z14" s="119"/>
      <c r="AA14" s="129"/>
    </row>
    <row r="15" spans="1:27" ht="15" customHeight="1" x14ac:dyDescent="0.55000000000000004">
      <c r="A15" s="110"/>
      <c r="B15" s="111"/>
      <c r="C15" s="115"/>
      <c r="D15" s="116"/>
      <c r="E15" s="117"/>
      <c r="F15" s="120"/>
      <c r="G15" s="121"/>
      <c r="H15" s="111"/>
      <c r="I15" s="123"/>
      <c r="J15" s="121"/>
      <c r="K15" s="121"/>
      <c r="L15" s="111"/>
      <c r="M15" s="125"/>
      <c r="N15" s="120"/>
      <c r="O15" s="121"/>
      <c r="P15" s="121"/>
      <c r="Q15" s="128"/>
      <c r="R15" s="120"/>
      <c r="S15" s="121"/>
      <c r="T15" s="121"/>
      <c r="U15" s="121"/>
      <c r="V15" s="111"/>
      <c r="W15" s="123"/>
      <c r="X15" s="121"/>
      <c r="Y15" s="121"/>
      <c r="Z15" s="121"/>
      <c r="AA15" s="130"/>
    </row>
    <row r="16" spans="1:27" ht="15" customHeight="1" x14ac:dyDescent="0.55000000000000004">
      <c r="A16" s="131" t="s">
        <v>26</v>
      </c>
      <c r="B16" s="132"/>
      <c r="C16" s="200"/>
      <c r="D16" s="163"/>
      <c r="E16" s="164"/>
      <c r="F16" s="268" t="s">
        <v>97</v>
      </c>
      <c r="G16" s="269"/>
      <c r="H16" s="270"/>
      <c r="I16" s="305"/>
      <c r="J16" s="306"/>
      <c r="K16" s="307"/>
      <c r="L16" s="23" t="s">
        <v>52</v>
      </c>
      <c r="M16" s="23" t="s">
        <v>33</v>
      </c>
      <c r="N16" s="308">
        <f>VLOOKUP(F16,リスト!A3:D7,2,0)</f>
        <v>0</v>
      </c>
      <c r="O16" s="309"/>
      <c r="P16" s="310"/>
      <c r="Q16" s="34" t="s">
        <v>4</v>
      </c>
      <c r="R16" s="211">
        <f t="shared" ref="R16:R24" si="0">I16*N16</f>
        <v>0</v>
      </c>
      <c r="S16" s="170"/>
      <c r="T16" s="170"/>
      <c r="U16" s="171"/>
      <c r="V16" s="23" t="s">
        <v>4</v>
      </c>
      <c r="W16" s="137">
        <f>SUM(R16:U18)</f>
        <v>0</v>
      </c>
      <c r="X16" s="138"/>
      <c r="Y16" s="138"/>
      <c r="Z16" s="138"/>
      <c r="AA16" s="143" t="s">
        <v>4</v>
      </c>
    </row>
    <row r="17" spans="1:27" ht="15" customHeight="1" x14ac:dyDescent="0.55000000000000004">
      <c r="A17" s="133"/>
      <c r="B17" s="134"/>
      <c r="C17" s="184"/>
      <c r="D17" s="165"/>
      <c r="E17" s="166"/>
      <c r="F17" s="268" t="s">
        <v>97</v>
      </c>
      <c r="G17" s="269"/>
      <c r="H17" s="270"/>
      <c r="I17" s="271"/>
      <c r="J17" s="272"/>
      <c r="K17" s="273"/>
      <c r="L17" s="24" t="s">
        <v>52</v>
      </c>
      <c r="M17" s="24" t="s">
        <v>33</v>
      </c>
      <c r="N17" s="308">
        <f>VLOOKUP(F17,リスト!A3:D7,2,0)</f>
        <v>0</v>
      </c>
      <c r="O17" s="309"/>
      <c r="P17" s="310"/>
      <c r="Q17" s="35" t="s">
        <v>4</v>
      </c>
      <c r="R17" s="277">
        <f t="shared" si="0"/>
        <v>0</v>
      </c>
      <c r="S17" s="173"/>
      <c r="T17" s="173"/>
      <c r="U17" s="174"/>
      <c r="V17" s="24" t="s">
        <v>4</v>
      </c>
      <c r="W17" s="139"/>
      <c r="X17" s="140"/>
      <c r="Y17" s="140"/>
      <c r="Z17" s="140"/>
      <c r="AA17" s="144"/>
    </row>
    <row r="18" spans="1:27" ht="15" customHeight="1" x14ac:dyDescent="0.55000000000000004">
      <c r="A18" s="135"/>
      <c r="B18" s="136"/>
      <c r="C18" s="320"/>
      <c r="D18" s="167"/>
      <c r="E18" s="168"/>
      <c r="F18" s="293" t="s">
        <v>97</v>
      </c>
      <c r="G18" s="294"/>
      <c r="H18" s="295"/>
      <c r="I18" s="321"/>
      <c r="J18" s="322"/>
      <c r="K18" s="323"/>
      <c r="L18" s="25" t="s">
        <v>52</v>
      </c>
      <c r="M18" s="25" t="s">
        <v>33</v>
      </c>
      <c r="N18" s="308">
        <f>VLOOKUP(F18,リスト!A3:D7,2,0)</f>
        <v>0</v>
      </c>
      <c r="O18" s="309"/>
      <c r="P18" s="310"/>
      <c r="Q18" s="36" t="s">
        <v>4</v>
      </c>
      <c r="R18" s="302">
        <f t="shared" si="0"/>
        <v>0</v>
      </c>
      <c r="S18" s="303"/>
      <c r="T18" s="303"/>
      <c r="U18" s="304"/>
      <c r="V18" s="25" t="s">
        <v>4</v>
      </c>
      <c r="W18" s="141"/>
      <c r="X18" s="142"/>
      <c r="Y18" s="142"/>
      <c r="Z18" s="142"/>
      <c r="AA18" s="145"/>
    </row>
    <row r="19" spans="1:27" ht="15" customHeight="1" x14ac:dyDescent="0.55000000000000004">
      <c r="A19" s="146" t="s">
        <v>32</v>
      </c>
      <c r="B19" s="147"/>
      <c r="C19" s="311"/>
      <c r="D19" s="312"/>
      <c r="E19" s="313"/>
      <c r="F19" s="268" t="s">
        <v>97</v>
      </c>
      <c r="G19" s="269"/>
      <c r="H19" s="270"/>
      <c r="I19" s="314"/>
      <c r="J19" s="315"/>
      <c r="K19" s="316"/>
      <c r="L19" s="29" t="s">
        <v>52</v>
      </c>
      <c r="M19" s="29" t="s">
        <v>33</v>
      </c>
      <c r="N19" s="317">
        <f>VLOOKUP(F19,リスト!A3:D67,3,0)</f>
        <v>0</v>
      </c>
      <c r="O19" s="318"/>
      <c r="P19" s="319"/>
      <c r="Q19" s="42" t="s">
        <v>4</v>
      </c>
      <c r="R19" s="211">
        <f t="shared" si="0"/>
        <v>0</v>
      </c>
      <c r="S19" s="170"/>
      <c r="T19" s="170"/>
      <c r="U19" s="171"/>
      <c r="V19" s="29" t="s">
        <v>4</v>
      </c>
      <c r="W19" s="150">
        <f>SUM(R19:U21)</f>
        <v>0</v>
      </c>
      <c r="X19" s="151"/>
      <c r="Y19" s="151"/>
      <c r="Z19" s="151"/>
      <c r="AA19" s="156" t="s">
        <v>4</v>
      </c>
    </row>
    <row r="20" spans="1:27" ht="15" customHeight="1" x14ac:dyDescent="0.55000000000000004">
      <c r="A20" s="133"/>
      <c r="B20" s="134"/>
      <c r="C20" s="184"/>
      <c r="D20" s="165"/>
      <c r="E20" s="166"/>
      <c r="F20" s="268" t="s">
        <v>97</v>
      </c>
      <c r="G20" s="269"/>
      <c r="H20" s="270"/>
      <c r="I20" s="271"/>
      <c r="J20" s="272"/>
      <c r="K20" s="273"/>
      <c r="L20" s="24" t="s">
        <v>52</v>
      </c>
      <c r="M20" s="24" t="s">
        <v>33</v>
      </c>
      <c r="N20" s="274">
        <f>VLOOKUP(F20,リスト!A3:D67,3,0)</f>
        <v>0</v>
      </c>
      <c r="O20" s="275"/>
      <c r="P20" s="276"/>
      <c r="Q20" s="35" t="s">
        <v>4</v>
      </c>
      <c r="R20" s="277">
        <f t="shared" si="0"/>
        <v>0</v>
      </c>
      <c r="S20" s="173"/>
      <c r="T20" s="173"/>
      <c r="U20" s="174"/>
      <c r="V20" s="24" t="s">
        <v>4</v>
      </c>
      <c r="W20" s="152"/>
      <c r="X20" s="153"/>
      <c r="Y20" s="153"/>
      <c r="Z20" s="153"/>
      <c r="AA20" s="144"/>
    </row>
    <row r="21" spans="1:27" ht="15" customHeight="1" x14ac:dyDescent="0.55000000000000004">
      <c r="A21" s="148"/>
      <c r="B21" s="149"/>
      <c r="C21" s="290"/>
      <c r="D21" s="291"/>
      <c r="E21" s="292"/>
      <c r="F21" s="293" t="s">
        <v>97</v>
      </c>
      <c r="G21" s="294"/>
      <c r="H21" s="295"/>
      <c r="I21" s="296"/>
      <c r="J21" s="297"/>
      <c r="K21" s="298"/>
      <c r="L21" s="30" t="s">
        <v>52</v>
      </c>
      <c r="M21" s="30" t="s">
        <v>33</v>
      </c>
      <c r="N21" s="299">
        <f>VLOOKUP(F21,リスト!A3:D67,3,0)</f>
        <v>0</v>
      </c>
      <c r="O21" s="300"/>
      <c r="P21" s="301"/>
      <c r="Q21" s="43" t="s">
        <v>4</v>
      </c>
      <c r="R21" s="302">
        <f t="shared" si="0"/>
        <v>0</v>
      </c>
      <c r="S21" s="303"/>
      <c r="T21" s="303"/>
      <c r="U21" s="304"/>
      <c r="V21" s="30" t="s">
        <v>4</v>
      </c>
      <c r="W21" s="154"/>
      <c r="X21" s="155"/>
      <c r="Y21" s="155"/>
      <c r="Z21" s="155"/>
      <c r="AA21" s="145"/>
    </row>
    <row r="22" spans="1:27" ht="15" customHeight="1" x14ac:dyDescent="0.55000000000000004">
      <c r="A22" s="131" t="s">
        <v>10</v>
      </c>
      <c r="B22" s="132"/>
      <c r="C22" s="200"/>
      <c r="D22" s="163"/>
      <c r="E22" s="164"/>
      <c r="F22" s="268" t="s">
        <v>97</v>
      </c>
      <c r="G22" s="269"/>
      <c r="H22" s="270"/>
      <c r="I22" s="305"/>
      <c r="J22" s="306"/>
      <c r="K22" s="307"/>
      <c r="L22" s="23" t="s">
        <v>52</v>
      </c>
      <c r="M22" s="23" t="s">
        <v>33</v>
      </c>
      <c r="N22" s="308">
        <f>VLOOKUP(F22,リスト!A3:D67,4,0)</f>
        <v>0</v>
      </c>
      <c r="O22" s="309"/>
      <c r="P22" s="310"/>
      <c r="Q22" s="34" t="s">
        <v>4</v>
      </c>
      <c r="R22" s="211">
        <f t="shared" si="0"/>
        <v>0</v>
      </c>
      <c r="S22" s="170"/>
      <c r="T22" s="170"/>
      <c r="U22" s="171"/>
      <c r="V22" s="23" t="s">
        <v>4</v>
      </c>
      <c r="W22" s="150">
        <f>SUM(R22:U24)</f>
        <v>0</v>
      </c>
      <c r="X22" s="151"/>
      <c r="Y22" s="151"/>
      <c r="Z22" s="151"/>
      <c r="AA22" s="156" t="s">
        <v>4</v>
      </c>
    </row>
    <row r="23" spans="1:27" ht="15" customHeight="1" x14ac:dyDescent="0.55000000000000004">
      <c r="A23" s="133"/>
      <c r="B23" s="134"/>
      <c r="C23" s="184"/>
      <c r="D23" s="165"/>
      <c r="E23" s="166"/>
      <c r="F23" s="268" t="s">
        <v>97</v>
      </c>
      <c r="G23" s="269"/>
      <c r="H23" s="270"/>
      <c r="I23" s="271"/>
      <c r="J23" s="272"/>
      <c r="K23" s="273"/>
      <c r="L23" s="24" t="s">
        <v>52</v>
      </c>
      <c r="M23" s="24" t="s">
        <v>33</v>
      </c>
      <c r="N23" s="274">
        <f>VLOOKUP(F23,リスト!A3:D67,4,0)</f>
        <v>0</v>
      </c>
      <c r="O23" s="275"/>
      <c r="P23" s="276"/>
      <c r="Q23" s="35" t="s">
        <v>4</v>
      </c>
      <c r="R23" s="277">
        <f t="shared" si="0"/>
        <v>0</v>
      </c>
      <c r="S23" s="173"/>
      <c r="T23" s="173"/>
      <c r="U23" s="174"/>
      <c r="V23" s="24" t="s">
        <v>4</v>
      </c>
      <c r="W23" s="152"/>
      <c r="X23" s="153"/>
      <c r="Y23" s="153"/>
      <c r="Z23" s="153"/>
      <c r="AA23" s="144"/>
    </row>
    <row r="24" spans="1:27" ht="15" customHeight="1" x14ac:dyDescent="0.55000000000000004">
      <c r="A24" s="157"/>
      <c r="B24" s="158"/>
      <c r="C24" s="189"/>
      <c r="D24" s="188"/>
      <c r="E24" s="190"/>
      <c r="F24" s="278" t="s">
        <v>97</v>
      </c>
      <c r="G24" s="279"/>
      <c r="H24" s="280"/>
      <c r="I24" s="281"/>
      <c r="J24" s="282"/>
      <c r="K24" s="283"/>
      <c r="L24" s="31" t="s">
        <v>52</v>
      </c>
      <c r="M24" s="31" t="s">
        <v>33</v>
      </c>
      <c r="N24" s="284">
        <f>VLOOKUP(F24,リスト!A3:D67,4,0)</f>
        <v>0</v>
      </c>
      <c r="O24" s="285"/>
      <c r="P24" s="286"/>
      <c r="Q24" s="44" t="s">
        <v>4</v>
      </c>
      <c r="R24" s="287">
        <f t="shared" si="0"/>
        <v>0</v>
      </c>
      <c r="S24" s="288"/>
      <c r="T24" s="288"/>
      <c r="U24" s="289"/>
      <c r="V24" s="31" t="s">
        <v>4</v>
      </c>
      <c r="W24" s="159"/>
      <c r="X24" s="160"/>
      <c r="Y24" s="160"/>
      <c r="Z24" s="160"/>
      <c r="AA24" s="161"/>
    </row>
    <row r="25" spans="1:27" ht="15" customHeight="1" x14ac:dyDescent="0.55000000000000004">
      <c r="A25" s="101" t="s">
        <v>51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3"/>
      <c r="W25" s="264">
        <f>SUM(W16:Z24)</f>
        <v>0</v>
      </c>
      <c r="X25" s="265"/>
      <c r="Y25" s="266"/>
      <c r="Z25" s="267"/>
      <c r="AA25" s="46" t="s">
        <v>4</v>
      </c>
    </row>
    <row r="27" spans="1:27" ht="15" customHeight="1" x14ac:dyDescent="0.55000000000000004">
      <c r="A27" s="2" t="s">
        <v>55</v>
      </c>
    </row>
    <row r="28" spans="1:27" ht="15" customHeight="1" x14ac:dyDescent="0.55000000000000004">
      <c r="A28" s="239" t="s">
        <v>35</v>
      </c>
      <c r="B28" s="240"/>
      <c r="C28" s="243"/>
      <c r="D28" s="245" t="s">
        <v>16</v>
      </c>
      <c r="E28" s="240"/>
      <c r="F28" s="241"/>
      <c r="G28" s="244" t="s">
        <v>42</v>
      </c>
      <c r="H28" s="245"/>
      <c r="I28" s="240"/>
      <c r="J28" s="241"/>
      <c r="K28" s="28" t="s">
        <v>33</v>
      </c>
      <c r="L28" s="245" t="s">
        <v>14</v>
      </c>
      <c r="M28" s="240"/>
      <c r="N28" s="240"/>
      <c r="O28" s="243"/>
      <c r="P28" s="245" t="s">
        <v>56</v>
      </c>
      <c r="Q28" s="240"/>
      <c r="R28" s="240"/>
      <c r="S28" s="240"/>
      <c r="T28" s="241"/>
      <c r="U28" s="246" t="s">
        <v>38</v>
      </c>
      <c r="V28" s="240"/>
      <c r="W28" s="240"/>
      <c r="X28" s="240"/>
      <c r="Y28" s="240"/>
      <c r="Z28" s="240"/>
      <c r="AA28" s="247"/>
    </row>
    <row r="29" spans="1:27" ht="15" customHeight="1" x14ac:dyDescent="0.55000000000000004">
      <c r="A29" s="162" t="s">
        <v>54</v>
      </c>
      <c r="B29" s="163"/>
      <c r="C29" s="164"/>
      <c r="D29" s="201" t="s">
        <v>19</v>
      </c>
      <c r="E29" s="163"/>
      <c r="F29" s="132"/>
      <c r="G29" s="205"/>
      <c r="H29" s="206"/>
      <c r="I29" s="207"/>
      <c r="J29" s="23" t="s">
        <v>52</v>
      </c>
      <c r="K29" s="23" t="s">
        <v>33</v>
      </c>
      <c r="L29" s="208">
        <f>'5の1別表【基準単価表】'!E22</f>
        <v>60000</v>
      </c>
      <c r="M29" s="209"/>
      <c r="N29" s="210"/>
      <c r="O29" s="34" t="s">
        <v>4</v>
      </c>
      <c r="P29" s="211">
        <f>G29*L29</f>
        <v>0</v>
      </c>
      <c r="Q29" s="170"/>
      <c r="R29" s="170"/>
      <c r="S29" s="171"/>
      <c r="T29" s="23" t="s">
        <v>4</v>
      </c>
      <c r="U29" s="169">
        <f>SUM(P29:S32)</f>
        <v>0</v>
      </c>
      <c r="V29" s="170"/>
      <c r="W29" s="170"/>
      <c r="X29" s="170"/>
      <c r="Y29" s="170"/>
      <c r="Z29" s="171"/>
      <c r="AA29" s="178" t="s">
        <v>4</v>
      </c>
    </row>
    <row r="30" spans="1:27" ht="15" customHeight="1" x14ac:dyDescent="0.55000000000000004">
      <c r="A30" s="133"/>
      <c r="B30" s="165"/>
      <c r="C30" s="166"/>
      <c r="D30" s="185" t="s">
        <v>57</v>
      </c>
      <c r="E30" s="165"/>
      <c r="F30" s="134"/>
      <c r="G30" s="248"/>
      <c r="H30" s="249"/>
      <c r="I30" s="250"/>
      <c r="J30" s="24" t="s">
        <v>52</v>
      </c>
      <c r="K30" s="24" t="s">
        <v>33</v>
      </c>
      <c r="L30" s="251">
        <f>'5の1別表【基準単価表】'!E24</f>
        <v>55000</v>
      </c>
      <c r="M30" s="252"/>
      <c r="N30" s="253"/>
      <c r="O30" s="35" t="s">
        <v>4</v>
      </c>
      <c r="P30" s="211">
        <f>G30*L30</f>
        <v>0</v>
      </c>
      <c r="Q30" s="170"/>
      <c r="R30" s="170"/>
      <c r="S30" s="171"/>
      <c r="T30" s="24" t="s">
        <v>4</v>
      </c>
      <c r="U30" s="172"/>
      <c r="V30" s="173"/>
      <c r="W30" s="173"/>
      <c r="X30" s="173"/>
      <c r="Y30" s="173"/>
      <c r="Z30" s="174"/>
      <c r="AA30" s="179"/>
    </row>
    <row r="31" spans="1:27" ht="15" customHeight="1" x14ac:dyDescent="0.55000000000000004">
      <c r="A31" s="133"/>
      <c r="B31" s="165"/>
      <c r="C31" s="166"/>
      <c r="D31" s="185" t="s">
        <v>60</v>
      </c>
      <c r="E31" s="165"/>
      <c r="F31" s="134"/>
      <c r="G31" s="248"/>
      <c r="H31" s="249"/>
      <c r="I31" s="250"/>
      <c r="J31" s="24" t="s">
        <v>52</v>
      </c>
      <c r="K31" s="24" t="s">
        <v>33</v>
      </c>
      <c r="L31" s="251">
        <f>'5の1別表【基準単価表】'!E26</f>
        <v>50000</v>
      </c>
      <c r="M31" s="252"/>
      <c r="N31" s="253"/>
      <c r="O31" s="35" t="s">
        <v>4</v>
      </c>
      <c r="P31" s="211">
        <f>G31*L31</f>
        <v>0</v>
      </c>
      <c r="Q31" s="170"/>
      <c r="R31" s="170"/>
      <c r="S31" s="171"/>
      <c r="T31" s="24" t="s">
        <v>4</v>
      </c>
      <c r="U31" s="172"/>
      <c r="V31" s="173"/>
      <c r="W31" s="173"/>
      <c r="X31" s="173"/>
      <c r="Y31" s="173"/>
      <c r="Z31" s="174"/>
      <c r="AA31" s="179"/>
    </row>
    <row r="32" spans="1:27" ht="15" customHeight="1" x14ac:dyDescent="0.55000000000000004">
      <c r="A32" s="135"/>
      <c r="B32" s="167"/>
      <c r="C32" s="168"/>
      <c r="D32" s="254" t="s">
        <v>48</v>
      </c>
      <c r="E32" s="167"/>
      <c r="F32" s="136"/>
      <c r="G32" s="255"/>
      <c r="H32" s="256"/>
      <c r="I32" s="257"/>
      <c r="J32" s="25" t="s">
        <v>52</v>
      </c>
      <c r="K32" s="25" t="s">
        <v>33</v>
      </c>
      <c r="L32" s="258">
        <f>'5の1別表【基準単価表】'!E28</f>
        <v>40000</v>
      </c>
      <c r="M32" s="259"/>
      <c r="N32" s="260"/>
      <c r="O32" s="36" t="s">
        <v>4</v>
      </c>
      <c r="P32" s="261">
        <f>G32*L32</f>
        <v>0</v>
      </c>
      <c r="Q32" s="262"/>
      <c r="R32" s="262"/>
      <c r="S32" s="263"/>
      <c r="T32" s="25" t="s">
        <v>4</v>
      </c>
      <c r="U32" s="175"/>
      <c r="V32" s="176"/>
      <c r="W32" s="176"/>
      <c r="X32" s="176"/>
      <c r="Y32" s="176"/>
      <c r="Z32" s="177"/>
      <c r="AA32" s="180"/>
    </row>
    <row r="33" spans="1:28" ht="15" customHeight="1" x14ac:dyDescent="0.55000000000000004">
      <c r="A33" s="224" t="s">
        <v>62</v>
      </c>
      <c r="B33" s="225"/>
      <c r="C33" s="226"/>
      <c r="D33" s="227" t="s">
        <v>61</v>
      </c>
      <c r="E33" s="225"/>
      <c r="F33" s="228"/>
      <c r="G33" s="229"/>
      <c r="H33" s="230"/>
      <c r="I33" s="231"/>
      <c r="J33" s="26" t="s">
        <v>52</v>
      </c>
      <c r="K33" s="26" t="s">
        <v>33</v>
      </c>
      <c r="L33" s="232">
        <f>'5の1別表【基準単価表】'!M22</f>
        <v>30000</v>
      </c>
      <c r="M33" s="233"/>
      <c r="N33" s="234"/>
      <c r="O33" s="37" t="s">
        <v>4</v>
      </c>
      <c r="P33" s="235">
        <f>G33*L33</f>
        <v>0</v>
      </c>
      <c r="Q33" s="236"/>
      <c r="R33" s="236"/>
      <c r="S33" s="237"/>
      <c r="T33" s="26" t="s">
        <v>4</v>
      </c>
      <c r="U33" s="238">
        <f>P33</f>
        <v>0</v>
      </c>
      <c r="V33" s="236"/>
      <c r="W33" s="236"/>
      <c r="X33" s="236"/>
      <c r="Y33" s="236"/>
      <c r="Z33" s="237"/>
      <c r="AA33" s="49" t="s">
        <v>4</v>
      </c>
    </row>
    <row r="34" spans="1:28" ht="15" customHeight="1" x14ac:dyDescent="0.55000000000000004">
      <c r="A34" s="101" t="s">
        <v>51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3"/>
      <c r="U34" s="194">
        <f>SUM(U29:Z33)</f>
        <v>0</v>
      </c>
      <c r="V34" s="195"/>
      <c r="W34" s="195"/>
      <c r="X34" s="195"/>
      <c r="Y34" s="195"/>
      <c r="Z34" s="196"/>
      <c r="AA34" s="46" t="s">
        <v>4</v>
      </c>
      <c r="AB34" s="39"/>
    </row>
    <row r="36" spans="1:28" ht="15" customHeight="1" x14ac:dyDescent="0.55000000000000004">
      <c r="A36" s="2" t="s">
        <v>0</v>
      </c>
    </row>
    <row r="37" spans="1:28" ht="15" customHeight="1" x14ac:dyDescent="0.55000000000000004">
      <c r="A37" s="239" t="s">
        <v>35</v>
      </c>
      <c r="B37" s="240"/>
      <c r="C37" s="241"/>
      <c r="D37" s="242" t="s">
        <v>16</v>
      </c>
      <c r="E37" s="240"/>
      <c r="F37" s="243"/>
      <c r="G37" s="244" t="s">
        <v>42</v>
      </c>
      <c r="H37" s="245"/>
      <c r="I37" s="240"/>
      <c r="J37" s="241"/>
      <c r="K37" s="28" t="s">
        <v>33</v>
      </c>
      <c r="L37" s="245" t="s">
        <v>14</v>
      </c>
      <c r="M37" s="240"/>
      <c r="N37" s="240"/>
      <c r="O37" s="243"/>
      <c r="P37" s="245" t="s">
        <v>56</v>
      </c>
      <c r="Q37" s="240"/>
      <c r="R37" s="240"/>
      <c r="S37" s="240"/>
      <c r="T37" s="241"/>
      <c r="U37" s="246" t="s">
        <v>38</v>
      </c>
      <c r="V37" s="240"/>
      <c r="W37" s="240"/>
      <c r="X37" s="240"/>
      <c r="Y37" s="240"/>
      <c r="Z37" s="240"/>
      <c r="AA37" s="247"/>
    </row>
    <row r="38" spans="1:28" ht="15" customHeight="1" x14ac:dyDescent="0.55000000000000004">
      <c r="A38" s="131" t="s">
        <v>22</v>
      </c>
      <c r="B38" s="163"/>
      <c r="C38" s="132"/>
      <c r="D38" s="200" t="s">
        <v>63</v>
      </c>
      <c r="E38" s="163"/>
      <c r="F38" s="164"/>
      <c r="G38" s="205"/>
      <c r="H38" s="206"/>
      <c r="I38" s="207"/>
      <c r="J38" s="23" t="s">
        <v>52</v>
      </c>
      <c r="K38" s="23" t="s">
        <v>33</v>
      </c>
      <c r="L38" s="208">
        <f>'5の1別表【基準単価表】'!U22</f>
        <v>50000</v>
      </c>
      <c r="M38" s="209"/>
      <c r="N38" s="210"/>
      <c r="O38" s="34" t="s">
        <v>4</v>
      </c>
      <c r="P38" s="211">
        <f>G38*L38</f>
        <v>0</v>
      </c>
      <c r="Q38" s="170"/>
      <c r="R38" s="170"/>
      <c r="S38" s="171"/>
      <c r="T38" s="23" t="s">
        <v>4</v>
      </c>
      <c r="U38" s="169">
        <f>P38</f>
        <v>0</v>
      </c>
      <c r="V38" s="170"/>
      <c r="W38" s="170"/>
      <c r="X38" s="170"/>
      <c r="Y38" s="170"/>
      <c r="Z38" s="171"/>
      <c r="AA38" s="47" t="s">
        <v>4</v>
      </c>
    </row>
    <row r="39" spans="1:28" ht="15" customHeight="1" x14ac:dyDescent="0.55000000000000004">
      <c r="A39" s="181"/>
      <c r="B39" s="182"/>
      <c r="C39" s="183"/>
      <c r="D39" s="212" t="s">
        <v>11</v>
      </c>
      <c r="E39" s="182"/>
      <c r="F39" s="213"/>
      <c r="G39" s="214"/>
      <c r="H39" s="215"/>
      <c r="I39" s="216"/>
      <c r="J39" s="27" t="s">
        <v>52</v>
      </c>
      <c r="K39" s="27" t="s">
        <v>33</v>
      </c>
      <c r="L39" s="217">
        <f>'5の1別表【基準単価表】'!U26</f>
        <v>40000</v>
      </c>
      <c r="M39" s="218"/>
      <c r="N39" s="219"/>
      <c r="O39" s="38" t="s">
        <v>4</v>
      </c>
      <c r="P39" s="220">
        <f>G39*L39</f>
        <v>0</v>
      </c>
      <c r="Q39" s="221"/>
      <c r="R39" s="221"/>
      <c r="S39" s="222"/>
      <c r="T39" s="27" t="s">
        <v>4</v>
      </c>
      <c r="U39" s="223">
        <f>P39</f>
        <v>0</v>
      </c>
      <c r="V39" s="221"/>
      <c r="W39" s="221"/>
      <c r="X39" s="221"/>
      <c r="Y39" s="221"/>
      <c r="Z39" s="222"/>
      <c r="AA39" s="45" t="s">
        <v>4</v>
      </c>
    </row>
    <row r="40" spans="1:28" ht="15" customHeight="1" x14ac:dyDescent="0.55000000000000004">
      <c r="A40" s="101" t="s">
        <v>51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3"/>
      <c r="U40" s="194">
        <f>SUM(U38:Z39)</f>
        <v>0</v>
      </c>
      <c r="V40" s="195"/>
      <c r="W40" s="195"/>
      <c r="X40" s="195"/>
      <c r="Y40" s="195"/>
      <c r="Z40" s="196"/>
      <c r="AA40" s="46" t="s">
        <v>4</v>
      </c>
    </row>
    <row r="42" spans="1:28" ht="15" customHeight="1" x14ac:dyDescent="0.55000000000000004">
      <c r="A42" s="2" t="s">
        <v>74</v>
      </c>
      <c r="E42" s="17"/>
      <c r="F42" s="197" t="s">
        <v>94</v>
      </c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9"/>
    </row>
    <row r="43" spans="1:28" ht="15" customHeight="1" x14ac:dyDescent="0.55000000000000004">
      <c r="A43" s="108" t="s">
        <v>12</v>
      </c>
      <c r="B43" s="119"/>
      <c r="C43" s="119"/>
      <c r="D43" s="109"/>
      <c r="E43" s="112" t="s">
        <v>69</v>
      </c>
      <c r="F43" s="113"/>
      <c r="G43" s="113"/>
      <c r="H43" s="114"/>
      <c r="I43" s="118" t="s">
        <v>70</v>
      </c>
      <c r="J43" s="119"/>
      <c r="K43" s="109"/>
      <c r="L43" s="204" t="s">
        <v>71</v>
      </c>
      <c r="M43" s="119"/>
      <c r="N43" s="127"/>
      <c r="O43" s="118" t="s">
        <v>53</v>
      </c>
      <c r="P43" s="119"/>
      <c r="Q43" s="109"/>
      <c r="R43" s="204" t="s">
        <v>72</v>
      </c>
      <c r="S43" s="119"/>
      <c r="T43" s="127"/>
      <c r="U43" s="204" t="s">
        <v>73</v>
      </c>
      <c r="V43" s="119"/>
      <c r="W43" s="119"/>
      <c r="X43" s="119"/>
      <c r="Y43" s="119"/>
      <c r="Z43" s="119"/>
      <c r="AA43" s="129"/>
    </row>
    <row r="44" spans="1:28" ht="15" customHeight="1" x14ac:dyDescent="0.55000000000000004">
      <c r="A44" s="110"/>
      <c r="B44" s="121"/>
      <c r="C44" s="121"/>
      <c r="D44" s="111"/>
      <c r="E44" s="115"/>
      <c r="F44" s="116"/>
      <c r="G44" s="116"/>
      <c r="H44" s="117"/>
      <c r="I44" s="120"/>
      <c r="J44" s="121"/>
      <c r="K44" s="111"/>
      <c r="L44" s="123"/>
      <c r="M44" s="121"/>
      <c r="N44" s="128"/>
      <c r="O44" s="120"/>
      <c r="P44" s="121"/>
      <c r="Q44" s="111"/>
      <c r="R44" s="123"/>
      <c r="S44" s="121"/>
      <c r="T44" s="128"/>
      <c r="U44" s="123"/>
      <c r="V44" s="121"/>
      <c r="W44" s="121"/>
      <c r="X44" s="121"/>
      <c r="Y44" s="121"/>
      <c r="Z44" s="121"/>
      <c r="AA44" s="130"/>
    </row>
    <row r="45" spans="1:28" ht="15" customHeight="1" x14ac:dyDescent="0.55000000000000004">
      <c r="A45" s="131"/>
      <c r="B45" s="163"/>
      <c r="C45" s="163"/>
      <c r="D45" s="132"/>
      <c r="E45" s="200"/>
      <c r="F45" s="163"/>
      <c r="G45" s="163"/>
      <c r="H45" s="164"/>
      <c r="I45" s="201"/>
      <c r="J45" s="163"/>
      <c r="K45" s="132"/>
      <c r="L45" s="200"/>
      <c r="M45" s="163"/>
      <c r="N45" s="164"/>
      <c r="O45" s="201"/>
      <c r="P45" s="163"/>
      <c r="Q45" s="132"/>
      <c r="R45" s="200"/>
      <c r="S45" s="163"/>
      <c r="T45" s="164"/>
      <c r="U45" s="202"/>
      <c r="V45" s="203"/>
      <c r="W45" s="203"/>
      <c r="X45" s="203"/>
      <c r="Y45" s="203"/>
      <c r="Z45" s="203"/>
      <c r="AA45" s="47" t="s">
        <v>4</v>
      </c>
    </row>
    <row r="46" spans="1:28" ht="15" customHeight="1" x14ac:dyDescent="0.55000000000000004">
      <c r="A46" s="133"/>
      <c r="B46" s="165"/>
      <c r="C46" s="165"/>
      <c r="D46" s="134"/>
      <c r="E46" s="184"/>
      <c r="F46" s="165"/>
      <c r="G46" s="165"/>
      <c r="H46" s="166"/>
      <c r="I46" s="185"/>
      <c r="J46" s="165"/>
      <c r="K46" s="134"/>
      <c r="L46" s="184"/>
      <c r="M46" s="165"/>
      <c r="N46" s="166"/>
      <c r="O46" s="185"/>
      <c r="P46" s="165"/>
      <c r="Q46" s="134"/>
      <c r="R46" s="184"/>
      <c r="S46" s="165"/>
      <c r="T46" s="166"/>
      <c r="U46" s="186"/>
      <c r="V46" s="187"/>
      <c r="W46" s="187"/>
      <c r="X46" s="187"/>
      <c r="Y46" s="187"/>
      <c r="Z46" s="187"/>
      <c r="AA46" s="48" t="s">
        <v>4</v>
      </c>
    </row>
    <row r="47" spans="1:28" ht="15" customHeight="1" x14ac:dyDescent="0.55000000000000004">
      <c r="A47" s="157"/>
      <c r="B47" s="188"/>
      <c r="C47" s="188"/>
      <c r="D47" s="158"/>
      <c r="E47" s="189"/>
      <c r="F47" s="188"/>
      <c r="G47" s="188"/>
      <c r="H47" s="190"/>
      <c r="I47" s="191"/>
      <c r="J47" s="188"/>
      <c r="K47" s="158"/>
      <c r="L47" s="189"/>
      <c r="M47" s="188"/>
      <c r="N47" s="190"/>
      <c r="O47" s="191"/>
      <c r="P47" s="188"/>
      <c r="Q47" s="158"/>
      <c r="R47" s="189"/>
      <c r="S47" s="188"/>
      <c r="T47" s="190"/>
      <c r="U47" s="192"/>
      <c r="V47" s="193"/>
      <c r="W47" s="193"/>
      <c r="X47" s="193"/>
      <c r="Y47" s="193"/>
      <c r="Z47" s="193"/>
      <c r="AA47" s="50" t="s">
        <v>4</v>
      </c>
    </row>
    <row r="48" spans="1:28" ht="15" customHeight="1" x14ac:dyDescent="0.55000000000000004">
      <c r="A48" s="101" t="s">
        <v>51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3"/>
      <c r="U48" s="104">
        <f>SUM(U45:AA47)</f>
        <v>0</v>
      </c>
      <c r="V48" s="105"/>
      <c r="W48" s="105"/>
      <c r="X48" s="105"/>
      <c r="Y48" s="105"/>
      <c r="Z48" s="105"/>
      <c r="AA48" s="51" t="s">
        <v>4</v>
      </c>
    </row>
    <row r="50" spans="15:27" ht="15" customHeight="1" x14ac:dyDescent="0.55000000000000004">
      <c r="O50" s="39"/>
      <c r="P50" s="40"/>
      <c r="Q50" s="100" t="s">
        <v>21</v>
      </c>
      <c r="R50" s="100"/>
      <c r="S50" s="100"/>
      <c r="T50" s="100"/>
      <c r="U50" s="100"/>
      <c r="V50" s="100"/>
      <c r="W50" s="100"/>
      <c r="X50" s="100"/>
      <c r="Y50" s="100"/>
      <c r="Z50" s="100"/>
      <c r="AA50" s="100"/>
    </row>
    <row r="51" spans="15:27" ht="15" customHeight="1" x14ac:dyDescent="0.55000000000000004">
      <c r="O51" s="40"/>
      <c r="P51" s="4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</row>
    <row r="52" spans="15:27" ht="15" customHeight="1" x14ac:dyDescent="0.55000000000000004">
      <c r="O52" s="41"/>
      <c r="P52" s="41"/>
      <c r="Q52" s="106">
        <f>MIN(U48,100000)</f>
        <v>0</v>
      </c>
      <c r="R52" s="107"/>
      <c r="S52" s="107"/>
      <c r="T52" s="107"/>
      <c r="U52" s="107"/>
      <c r="V52" s="107"/>
      <c r="W52" s="107"/>
      <c r="X52" s="107"/>
      <c r="Y52" s="107"/>
      <c r="Z52" s="107"/>
      <c r="AA52" s="52" t="s">
        <v>4</v>
      </c>
    </row>
  </sheetData>
  <mergeCells count="174">
    <mergeCell ref="A2:AA2"/>
    <mergeCell ref="A4:H4"/>
    <mergeCell ref="I4:O4"/>
    <mergeCell ref="P4:AA4"/>
    <mergeCell ref="A5:H5"/>
    <mergeCell ref="J5:N5"/>
    <mergeCell ref="P5:AA5"/>
    <mergeCell ref="A6:H6"/>
    <mergeCell ref="J6:N6"/>
    <mergeCell ref="P6:AA6"/>
    <mergeCell ref="A7:H7"/>
    <mergeCell ref="J7:N7"/>
    <mergeCell ref="P7:AA7"/>
    <mergeCell ref="A8:H8"/>
    <mergeCell ref="J8:N8"/>
    <mergeCell ref="P8:AA8"/>
    <mergeCell ref="A9:H9"/>
    <mergeCell ref="J9:N9"/>
    <mergeCell ref="P9:AA9"/>
    <mergeCell ref="A10:H10"/>
    <mergeCell ref="J10:N10"/>
    <mergeCell ref="P10:AA10"/>
    <mergeCell ref="A11:H11"/>
    <mergeCell ref="J11:N11"/>
    <mergeCell ref="P11:AA11"/>
    <mergeCell ref="C16:E16"/>
    <mergeCell ref="F16:H16"/>
    <mergeCell ref="I16:K16"/>
    <mergeCell ref="N16:P16"/>
    <mergeCell ref="R16:U16"/>
    <mergeCell ref="C17:E17"/>
    <mergeCell ref="F17:H17"/>
    <mergeCell ref="I17:K17"/>
    <mergeCell ref="N17:P17"/>
    <mergeCell ref="R17:U17"/>
    <mergeCell ref="C18:E18"/>
    <mergeCell ref="F18:H18"/>
    <mergeCell ref="I18:K18"/>
    <mergeCell ref="N18:P18"/>
    <mergeCell ref="R18:U18"/>
    <mergeCell ref="C19:E19"/>
    <mergeCell ref="F19:H19"/>
    <mergeCell ref="I19:K19"/>
    <mergeCell ref="N19:P19"/>
    <mergeCell ref="R19:U19"/>
    <mergeCell ref="C20:E20"/>
    <mergeCell ref="F20:H20"/>
    <mergeCell ref="I20:K20"/>
    <mergeCell ref="N20:P20"/>
    <mergeCell ref="R20:U20"/>
    <mergeCell ref="C21:E21"/>
    <mergeCell ref="F21:H21"/>
    <mergeCell ref="I21:K21"/>
    <mergeCell ref="N21:P21"/>
    <mergeCell ref="R21:U21"/>
    <mergeCell ref="C22:E22"/>
    <mergeCell ref="F22:H22"/>
    <mergeCell ref="I22:K22"/>
    <mergeCell ref="N22:P22"/>
    <mergeCell ref="R22:U22"/>
    <mergeCell ref="C23:E23"/>
    <mergeCell ref="F23:H23"/>
    <mergeCell ref="I23:K23"/>
    <mergeCell ref="N23:P23"/>
    <mergeCell ref="R23:U23"/>
    <mergeCell ref="C24:E24"/>
    <mergeCell ref="F24:H24"/>
    <mergeCell ref="I24:K24"/>
    <mergeCell ref="N24:P24"/>
    <mergeCell ref="R24:U24"/>
    <mergeCell ref="A25:V25"/>
    <mergeCell ref="W25:Z25"/>
    <mergeCell ref="A28:C28"/>
    <mergeCell ref="D28:F28"/>
    <mergeCell ref="G28:J28"/>
    <mergeCell ref="L28:O28"/>
    <mergeCell ref="P28:T28"/>
    <mergeCell ref="U28:AA28"/>
    <mergeCell ref="D29:F29"/>
    <mergeCell ref="G29:I29"/>
    <mergeCell ref="L29:N29"/>
    <mergeCell ref="P29:S29"/>
    <mergeCell ref="D30:F30"/>
    <mergeCell ref="G30:I30"/>
    <mergeCell ref="L30:N30"/>
    <mergeCell ref="P30:S30"/>
    <mergeCell ref="D31:F31"/>
    <mergeCell ref="G31:I31"/>
    <mergeCell ref="L31:N31"/>
    <mergeCell ref="P31:S31"/>
    <mergeCell ref="D32:F32"/>
    <mergeCell ref="G32:I32"/>
    <mergeCell ref="L32:N32"/>
    <mergeCell ref="P32:S32"/>
    <mergeCell ref="A33:C33"/>
    <mergeCell ref="D33:F33"/>
    <mergeCell ref="G33:I33"/>
    <mergeCell ref="L33:N33"/>
    <mergeCell ref="P33:S33"/>
    <mergeCell ref="U33:Z33"/>
    <mergeCell ref="A34:T34"/>
    <mergeCell ref="U34:Z34"/>
    <mergeCell ref="A37:C37"/>
    <mergeCell ref="D37:F37"/>
    <mergeCell ref="G37:J37"/>
    <mergeCell ref="L37:O37"/>
    <mergeCell ref="P37:T37"/>
    <mergeCell ref="U37:AA37"/>
    <mergeCell ref="U45:Z45"/>
    <mergeCell ref="A43:D44"/>
    <mergeCell ref="E43:H44"/>
    <mergeCell ref="I43:K44"/>
    <mergeCell ref="L43:N44"/>
    <mergeCell ref="O43:Q44"/>
    <mergeCell ref="R43:T44"/>
    <mergeCell ref="U43:AA44"/>
    <mergeCell ref="D38:F38"/>
    <mergeCell ref="G38:I38"/>
    <mergeCell ref="L38:N38"/>
    <mergeCell ref="P38:S38"/>
    <mergeCell ref="U38:Z38"/>
    <mergeCell ref="D39:F39"/>
    <mergeCell ref="G39:I39"/>
    <mergeCell ref="L39:N39"/>
    <mergeCell ref="P39:S39"/>
    <mergeCell ref="U39:Z39"/>
    <mergeCell ref="A38:C39"/>
    <mergeCell ref="A46:D46"/>
    <mergeCell ref="E46:H46"/>
    <mergeCell ref="I46:K46"/>
    <mergeCell ref="L46:N46"/>
    <mergeCell ref="O46:Q46"/>
    <mergeCell ref="R46:T46"/>
    <mergeCell ref="U46:Z46"/>
    <mergeCell ref="A47:D47"/>
    <mergeCell ref="E47:H47"/>
    <mergeCell ref="I47:K47"/>
    <mergeCell ref="L47:N47"/>
    <mergeCell ref="O47:Q47"/>
    <mergeCell ref="R47:T47"/>
    <mergeCell ref="U47:Z47"/>
    <mergeCell ref="A40:T40"/>
    <mergeCell ref="U40:Z40"/>
    <mergeCell ref="F42:T42"/>
    <mergeCell ref="A45:D45"/>
    <mergeCell ref="E45:H45"/>
    <mergeCell ref="I45:K45"/>
    <mergeCell ref="L45:N45"/>
    <mergeCell ref="O45:Q45"/>
    <mergeCell ref="R45:T45"/>
    <mergeCell ref="Q50:AA51"/>
    <mergeCell ref="A48:T48"/>
    <mergeCell ref="U48:Z48"/>
    <mergeCell ref="Q52:Z52"/>
    <mergeCell ref="A14:B15"/>
    <mergeCell ref="C14:E15"/>
    <mergeCell ref="F14:H15"/>
    <mergeCell ref="I14:L15"/>
    <mergeCell ref="M14:M15"/>
    <mergeCell ref="N14:Q15"/>
    <mergeCell ref="R14:V15"/>
    <mergeCell ref="W14:AA15"/>
    <mergeCell ref="A16:B18"/>
    <mergeCell ref="W16:Z18"/>
    <mergeCell ref="AA16:AA18"/>
    <mergeCell ref="A19:B21"/>
    <mergeCell ref="W19:Z21"/>
    <mergeCell ref="AA19:AA21"/>
    <mergeCell ref="A22:B24"/>
    <mergeCell ref="W22:Z24"/>
    <mergeCell ref="AA22:AA24"/>
    <mergeCell ref="A29:C32"/>
    <mergeCell ref="U29:Z32"/>
    <mergeCell ref="AA29:AA32"/>
  </mergeCells>
  <phoneticPr fontId="1" type="Hiragana"/>
  <pageMargins left="0.7" right="0.7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1">
              <controlPr defaultSize="0" autoPict="0">
                <anchor moveWithCells="1">
                  <from>
                    <xdr:col>4</xdr:col>
                    <xdr:colOff>19050</xdr:colOff>
                    <xdr:row>40</xdr:row>
                    <xdr:rowOff>101600</xdr:rowOff>
                  </from>
                  <to>
                    <xdr:col>5</xdr:col>
                    <xdr:colOff>88900</xdr:colOff>
                    <xdr:row>42</xdr:row>
                    <xdr:rowOff>82550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リスト!$A$3:$A$7</xm:f>
          </x14:formula1>
          <xm:sqref>F16:H18</xm:sqref>
        </x14:dataValidation>
        <x14:dataValidation type="list" allowBlank="1" showInputMessage="1" showErrorMessage="1" xr:uid="{00000000-0002-0000-0000-000001000000}">
          <x14:formula1>
            <xm:f>リスト!$A$3:$A$6</xm:f>
          </x14:formula1>
          <xm:sqref>F19:H24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view="pageBreakPreview" zoomScaleSheetLayoutView="100" workbookViewId="0">
      <selection activeCell="A2" sqref="A2:X2"/>
    </sheetView>
  </sheetViews>
  <sheetFormatPr defaultColWidth="3.33203125" defaultRowHeight="15" customHeight="1" x14ac:dyDescent="0.55000000000000004"/>
  <cols>
    <col min="1" max="30" width="3.33203125" style="53"/>
    <col min="31" max="31" width="3.58203125" style="53" customWidth="1"/>
    <col min="32" max="16384" width="3.33203125" style="53"/>
  </cols>
  <sheetData>
    <row r="1" spans="1:24" ht="15" customHeight="1" x14ac:dyDescent="0.55000000000000004">
      <c r="A1" s="53" t="s">
        <v>108</v>
      </c>
    </row>
    <row r="2" spans="1:24" ht="15" customHeight="1" x14ac:dyDescent="0.55000000000000004">
      <c r="A2" s="359" t="s">
        <v>75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</row>
    <row r="4" spans="1:24" ht="15" customHeight="1" x14ac:dyDescent="0.55000000000000004">
      <c r="A4" s="54" t="s">
        <v>47</v>
      </c>
      <c r="X4" s="57" t="s">
        <v>92</v>
      </c>
    </row>
    <row r="5" spans="1:24" ht="15" customHeight="1" x14ac:dyDescent="0.55000000000000004">
      <c r="A5" s="100" t="s">
        <v>76</v>
      </c>
      <c r="B5" s="350"/>
      <c r="C5" s="350"/>
      <c r="D5" s="350"/>
      <c r="E5" s="350"/>
      <c r="F5" s="350"/>
      <c r="G5" s="350" t="s">
        <v>77</v>
      </c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</row>
    <row r="6" spans="1:24" ht="15" customHeight="1" x14ac:dyDescent="0.55000000000000004">
      <c r="A6" s="350"/>
      <c r="B6" s="350"/>
      <c r="C6" s="350"/>
      <c r="D6" s="350"/>
      <c r="E6" s="350"/>
      <c r="F6" s="350"/>
      <c r="G6" s="353" t="s">
        <v>26</v>
      </c>
      <c r="H6" s="353"/>
      <c r="I6" s="353"/>
      <c r="J6" s="353"/>
      <c r="K6" s="353"/>
      <c r="L6" s="353"/>
      <c r="M6" s="353" t="s">
        <v>32</v>
      </c>
      <c r="N6" s="353"/>
      <c r="O6" s="353"/>
      <c r="P6" s="353"/>
      <c r="Q6" s="353"/>
      <c r="R6" s="353"/>
      <c r="S6" s="360" t="s">
        <v>10</v>
      </c>
      <c r="T6" s="361"/>
      <c r="U6" s="361"/>
      <c r="V6" s="361"/>
      <c r="W6" s="361"/>
      <c r="X6" s="362"/>
    </row>
    <row r="7" spans="1:24" ht="15" customHeight="1" x14ac:dyDescent="0.55000000000000004">
      <c r="A7" s="347" t="s">
        <v>78</v>
      </c>
      <c r="B7" s="348"/>
      <c r="C7" s="348"/>
      <c r="D7" s="348"/>
      <c r="E7" s="348"/>
      <c r="F7" s="348"/>
      <c r="G7" s="349">
        <v>6000</v>
      </c>
      <c r="H7" s="349"/>
      <c r="I7" s="349"/>
      <c r="J7" s="349"/>
      <c r="K7" s="349"/>
      <c r="L7" s="349"/>
      <c r="M7" s="349">
        <v>8000</v>
      </c>
      <c r="N7" s="349"/>
      <c r="O7" s="349"/>
      <c r="P7" s="349"/>
      <c r="Q7" s="349"/>
      <c r="R7" s="349"/>
      <c r="S7" s="349">
        <v>8500</v>
      </c>
      <c r="T7" s="349"/>
      <c r="U7" s="349"/>
      <c r="V7" s="349"/>
      <c r="W7" s="349"/>
      <c r="X7" s="349"/>
    </row>
    <row r="8" spans="1:24" ht="15" customHeight="1" x14ac:dyDescent="0.55000000000000004">
      <c r="A8" s="348"/>
      <c r="B8" s="348"/>
      <c r="C8" s="348"/>
      <c r="D8" s="348"/>
      <c r="E8" s="348"/>
      <c r="F8" s="348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</row>
    <row r="9" spans="1:24" ht="15" customHeight="1" x14ac:dyDescent="0.55000000000000004">
      <c r="A9" s="347" t="s">
        <v>79</v>
      </c>
      <c r="B9" s="348"/>
      <c r="C9" s="348"/>
      <c r="D9" s="348"/>
      <c r="E9" s="348"/>
      <c r="F9" s="348"/>
      <c r="G9" s="349">
        <v>5000</v>
      </c>
      <c r="H9" s="349"/>
      <c r="I9" s="349"/>
      <c r="J9" s="349"/>
      <c r="K9" s="349"/>
      <c r="L9" s="349"/>
      <c r="M9" s="349">
        <v>7000</v>
      </c>
      <c r="N9" s="349"/>
      <c r="O9" s="349"/>
      <c r="P9" s="349"/>
      <c r="Q9" s="349"/>
      <c r="R9" s="349"/>
      <c r="S9" s="349">
        <v>7500</v>
      </c>
      <c r="T9" s="349"/>
      <c r="U9" s="349"/>
      <c r="V9" s="349"/>
      <c r="W9" s="349"/>
      <c r="X9" s="349"/>
    </row>
    <row r="10" spans="1:24" ht="15" customHeight="1" x14ac:dyDescent="0.55000000000000004">
      <c r="A10" s="348"/>
      <c r="B10" s="348"/>
      <c r="C10" s="348"/>
      <c r="D10" s="348"/>
      <c r="E10" s="348"/>
      <c r="F10" s="348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</row>
    <row r="11" spans="1:24" ht="15" customHeight="1" x14ac:dyDescent="0.55000000000000004">
      <c r="A11" s="347" t="s">
        <v>80</v>
      </c>
      <c r="B11" s="348"/>
      <c r="C11" s="348"/>
      <c r="D11" s="348"/>
      <c r="E11" s="348"/>
      <c r="F11" s="348"/>
      <c r="G11" s="349">
        <v>4000</v>
      </c>
      <c r="H11" s="349"/>
      <c r="I11" s="349"/>
      <c r="J11" s="349"/>
      <c r="K11" s="349"/>
      <c r="L11" s="349"/>
      <c r="M11" s="349">
        <v>6000</v>
      </c>
      <c r="N11" s="349"/>
      <c r="O11" s="349"/>
      <c r="P11" s="349"/>
      <c r="Q11" s="349"/>
      <c r="R11" s="349"/>
      <c r="S11" s="349">
        <v>6500</v>
      </c>
      <c r="T11" s="349"/>
      <c r="U11" s="349"/>
      <c r="V11" s="349"/>
      <c r="W11" s="349"/>
      <c r="X11" s="349"/>
    </row>
    <row r="12" spans="1:24" ht="15" customHeight="1" x14ac:dyDescent="0.55000000000000004">
      <c r="A12" s="348"/>
      <c r="B12" s="348"/>
      <c r="C12" s="348"/>
      <c r="D12" s="348"/>
      <c r="E12" s="348"/>
      <c r="F12" s="348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</row>
    <row r="13" spans="1:24" ht="15" customHeight="1" x14ac:dyDescent="0.55000000000000004">
      <c r="A13" s="347" t="s">
        <v>110</v>
      </c>
      <c r="B13" s="348"/>
      <c r="C13" s="348"/>
      <c r="D13" s="348"/>
      <c r="E13" s="348"/>
      <c r="F13" s="348"/>
      <c r="G13" s="349">
        <v>3000</v>
      </c>
      <c r="H13" s="349"/>
      <c r="I13" s="349"/>
      <c r="J13" s="349"/>
      <c r="K13" s="349"/>
      <c r="L13" s="349"/>
      <c r="M13" s="349" t="s">
        <v>97</v>
      </c>
      <c r="N13" s="349"/>
      <c r="O13" s="349"/>
      <c r="P13" s="349"/>
      <c r="Q13" s="349"/>
      <c r="R13" s="349"/>
      <c r="S13" s="349" t="s">
        <v>97</v>
      </c>
      <c r="T13" s="349"/>
      <c r="U13" s="349"/>
      <c r="V13" s="349"/>
      <c r="W13" s="349"/>
      <c r="X13" s="349"/>
    </row>
    <row r="14" spans="1:24" ht="15" customHeight="1" x14ac:dyDescent="0.55000000000000004">
      <c r="A14" s="348"/>
      <c r="B14" s="348"/>
      <c r="C14" s="348"/>
      <c r="D14" s="348"/>
      <c r="E14" s="348"/>
      <c r="F14" s="348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</row>
    <row r="15" spans="1:24" ht="1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55000000000000004">
      <c r="A16" s="54" t="s">
        <v>104</v>
      </c>
      <c r="X16" s="57" t="s">
        <v>92</v>
      </c>
    </row>
    <row r="17" spans="1:24" ht="15" customHeight="1" x14ac:dyDescent="0.55000000000000004">
      <c r="A17" s="350" t="s">
        <v>89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 t="s">
        <v>90</v>
      </c>
      <c r="R17" s="350"/>
      <c r="S17" s="350"/>
      <c r="T17" s="350"/>
      <c r="U17" s="350"/>
      <c r="V17" s="350"/>
      <c r="W17" s="350"/>
      <c r="X17" s="350"/>
    </row>
    <row r="18" spans="1:24" ht="15" customHeight="1" x14ac:dyDescent="0.55000000000000004">
      <c r="A18" s="100" t="s">
        <v>98</v>
      </c>
      <c r="B18" s="350"/>
      <c r="C18" s="350"/>
      <c r="D18" s="350"/>
      <c r="E18" s="350"/>
      <c r="F18" s="350"/>
      <c r="G18" s="350"/>
      <c r="H18" s="350"/>
      <c r="I18" s="350" t="s">
        <v>62</v>
      </c>
      <c r="J18" s="350"/>
      <c r="K18" s="350"/>
      <c r="L18" s="350"/>
      <c r="M18" s="350"/>
      <c r="N18" s="350"/>
      <c r="O18" s="350"/>
      <c r="P18" s="350"/>
      <c r="Q18" s="350" t="s">
        <v>22</v>
      </c>
      <c r="R18" s="350"/>
      <c r="S18" s="350"/>
      <c r="T18" s="350"/>
      <c r="U18" s="350"/>
      <c r="V18" s="350"/>
      <c r="W18" s="350"/>
      <c r="X18" s="350"/>
    </row>
    <row r="19" spans="1:24" ht="15" customHeight="1" x14ac:dyDescent="0.55000000000000004">
      <c r="A19" s="350"/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</row>
    <row r="20" spans="1:24" ht="15" customHeight="1" x14ac:dyDescent="0.55000000000000004">
      <c r="A20" s="351" t="s">
        <v>58</v>
      </c>
      <c r="B20" s="352"/>
      <c r="C20" s="352"/>
      <c r="D20" s="352"/>
      <c r="E20" s="353" t="s">
        <v>77</v>
      </c>
      <c r="F20" s="353"/>
      <c r="G20" s="353"/>
      <c r="H20" s="353"/>
      <c r="I20" s="351" t="s">
        <v>58</v>
      </c>
      <c r="J20" s="352"/>
      <c r="K20" s="352"/>
      <c r="L20" s="352"/>
      <c r="M20" s="353" t="s">
        <v>77</v>
      </c>
      <c r="N20" s="353"/>
      <c r="O20" s="353"/>
      <c r="P20" s="353"/>
      <c r="Q20" s="351" t="s">
        <v>91</v>
      </c>
      <c r="R20" s="352"/>
      <c r="S20" s="352"/>
      <c r="T20" s="352"/>
      <c r="U20" s="353" t="s">
        <v>77</v>
      </c>
      <c r="V20" s="353"/>
      <c r="W20" s="353"/>
      <c r="X20" s="353"/>
    </row>
    <row r="21" spans="1:24" ht="15" customHeight="1" x14ac:dyDescent="0.55000000000000004">
      <c r="A21" s="352"/>
      <c r="B21" s="352"/>
      <c r="C21" s="352"/>
      <c r="D21" s="352"/>
      <c r="E21" s="353"/>
      <c r="F21" s="353"/>
      <c r="G21" s="353"/>
      <c r="H21" s="353"/>
      <c r="I21" s="352"/>
      <c r="J21" s="352"/>
      <c r="K21" s="352"/>
      <c r="L21" s="352"/>
      <c r="M21" s="353"/>
      <c r="N21" s="353"/>
      <c r="O21" s="353"/>
      <c r="P21" s="353"/>
      <c r="Q21" s="352"/>
      <c r="R21" s="352"/>
      <c r="S21" s="352"/>
      <c r="T21" s="352"/>
      <c r="U21" s="353"/>
      <c r="V21" s="353"/>
      <c r="W21" s="353"/>
      <c r="X21" s="353"/>
    </row>
    <row r="22" spans="1:24" ht="15" customHeight="1" x14ac:dyDescent="0.55000000000000004">
      <c r="A22" s="347" t="s">
        <v>81</v>
      </c>
      <c r="B22" s="348"/>
      <c r="C22" s="348"/>
      <c r="D22" s="348"/>
      <c r="E22" s="349">
        <v>60000</v>
      </c>
      <c r="F22" s="349"/>
      <c r="G22" s="349"/>
      <c r="H22" s="349"/>
      <c r="I22" s="347" t="s">
        <v>85</v>
      </c>
      <c r="J22" s="348"/>
      <c r="K22" s="348"/>
      <c r="L22" s="348"/>
      <c r="M22" s="349">
        <v>30000</v>
      </c>
      <c r="N22" s="349"/>
      <c r="O22" s="349"/>
      <c r="P22" s="349"/>
      <c r="Q22" s="347" t="s">
        <v>86</v>
      </c>
      <c r="R22" s="348"/>
      <c r="S22" s="348"/>
      <c r="T22" s="348"/>
      <c r="U22" s="349">
        <v>50000</v>
      </c>
      <c r="V22" s="349"/>
      <c r="W22" s="349"/>
      <c r="X22" s="349"/>
    </row>
    <row r="23" spans="1:24" ht="15" customHeight="1" x14ac:dyDescent="0.55000000000000004">
      <c r="A23" s="348"/>
      <c r="B23" s="348"/>
      <c r="C23" s="348"/>
      <c r="D23" s="348"/>
      <c r="E23" s="349"/>
      <c r="F23" s="349"/>
      <c r="G23" s="349"/>
      <c r="H23" s="349"/>
      <c r="I23" s="348"/>
      <c r="J23" s="348"/>
      <c r="K23" s="348"/>
      <c r="L23" s="348"/>
      <c r="M23" s="349"/>
      <c r="N23" s="349"/>
      <c r="O23" s="349"/>
      <c r="P23" s="349"/>
      <c r="Q23" s="348"/>
      <c r="R23" s="348"/>
      <c r="S23" s="348"/>
      <c r="T23" s="348"/>
      <c r="U23" s="349"/>
      <c r="V23" s="349"/>
      <c r="W23" s="349"/>
      <c r="X23" s="349"/>
    </row>
    <row r="24" spans="1:24" ht="15" customHeight="1" x14ac:dyDescent="0.55000000000000004">
      <c r="A24" s="347" t="s">
        <v>82</v>
      </c>
      <c r="B24" s="348"/>
      <c r="C24" s="348"/>
      <c r="D24" s="348"/>
      <c r="E24" s="349">
        <v>55000</v>
      </c>
      <c r="F24" s="349"/>
      <c r="G24" s="349"/>
      <c r="H24" s="349"/>
      <c r="I24" s="348"/>
      <c r="J24" s="348"/>
      <c r="K24" s="348"/>
      <c r="L24" s="348"/>
      <c r="M24" s="349"/>
      <c r="N24" s="349"/>
      <c r="O24" s="349"/>
      <c r="P24" s="349"/>
      <c r="Q24" s="348"/>
      <c r="R24" s="348"/>
      <c r="S24" s="348"/>
      <c r="T24" s="348"/>
      <c r="U24" s="349"/>
      <c r="V24" s="349"/>
      <c r="W24" s="349"/>
      <c r="X24" s="349"/>
    </row>
    <row r="25" spans="1:24" ht="15" customHeight="1" x14ac:dyDescent="0.55000000000000004">
      <c r="A25" s="348"/>
      <c r="B25" s="348"/>
      <c r="C25" s="348"/>
      <c r="D25" s="348"/>
      <c r="E25" s="349"/>
      <c r="F25" s="349"/>
      <c r="G25" s="349"/>
      <c r="H25" s="349"/>
      <c r="I25" s="348"/>
      <c r="J25" s="348"/>
      <c r="K25" s="348"/>
      <c r="L25" s="348"/>
      <c r="M25" s="349"/>
      <c r="N25" s="349"/>
      <c r="O25" s="349"/>
      <c r="P25" s="349"/>
      <c r="Q25" s="348"/>
      <c r="R25" s="348"/>
      <c r="S25" s="348"/>
      <c r="T25" s="348"/>
      <c r="U25" s="349"/>
      <c r="V25" s="349"/>
      <c r="W25" s="349"/>
      <c r="X25" s="349"/>
    </row>
    <row r="26" spans="1:24" ht="15" customHeight="1" x14ac:dyDescent="0.55000000000000004">
      <c r="A26" s="347" t="s">
        <v>83</v>
      </c>
      <c r="B26" s="348"/>
      <c r="C26" s="348"/>
      <c r="D26" s="348"/>
      <c r="E26" s="349">
        <v>50000</v>
      </c>
      <c r="F26" s="349"/>
      <c r="G26" s="349"/>
      <c r="H26" s="349"/>
      <c r="I26" s="348"/>
      <c r="J26" s="348"/>
      <c r="K26" s="348"/>
      <c r="L26" s="348"/>
      <c r="M26" s="349"/>
      <c r="N26" s="349"/>
      <c r="O26" s="349"/>
      <c r="P26" s="349"/>
      <c r="Q26" s="347" t="s">
        <v>87</v>
      </c>
      <c r="R26" s="348"/>
      <c r="S26" s="348"/>
      <c r="T26" s="348"/>
      <c r="U26" s="349">
        <v>40000</v>
      </c>
      <c r="V26" s="349"/>
      <c r="W26" s="349"/>
      <c r="X26" s="349"/>
    </row>
    <row r="27" spans="1:24" ht="15" customHeight="1" x14ac:dyDescent="0.55000000000000004">
      <c r="A27" s="348"/>
      <c r="B27" s="348"/>
      <c r="C27" s="348"/>
      <c r="D27" s="348"/>
      <c r="E27" s="349"/>
      <c r="F27" s="349"/>
      <c r="G27" s="349"/>
      <c r="H27" s="349"/>
      <c r="I27" s="348"/>
      <c r="J27" s="348"/>
      <c r="K27" s="348"/>
      <c r="L27" s="348"/>
      <c r="M27" s="349"/>
      <c r="N27" s="349"/>
      <c r="O27" s="349"/>
      <c r="P27" s="349"/>
      <c r="Q27" s="348"/>
      <c r="R27" s="348"/>
      <c r="S27" s="348"/>
      <c r="T27" s="348"/>
      <c r="U27" s="349"/>
      <c r="V27" s="349"/>
      <c r="W27" s="349"/>
      <c r="X27" s="349"/>
    </row>
    <row r="28" spans="1:24" ht="15" customHeight="1" x14ac:dyDescent="0.55000000000000004">
      <c r="A28" s="347" t="s">
        <v>84</v>
      </c>
      <c r="B28" s="348"/>
      <c r="C28" s="348"/>
      <c r="D28" s="348"/>
      <c r="E28" s="349">
        <v>40000</v>
      </c>
      <c r="F28" s="349"/>
      <c r="G28" s="349"/>
      <c r="H28" s="349"/>
      <c r="I28" s="348"/>
      <c r="J28" s="348"/>
      <c r="K28" s="348"/>
      <c r="L28" s="348"/>
      <c r="M28" s="349"/>
      <c r="N28" s="349"/>
      <c r="O28" s="349"/>
      <c r="P28" s="349"/>
      <c r="Q28" s="348"/>
      <c r="R28" s="348"/>
      <c r="S28" s="348"/>
      <c r="T28" s="348"/>
      <c r="U28" s="349"/>
      <c r="V28" s="349"/>
      <c r="W28" s="349"/>
      <c r="X28" s="349"/>
    </row>
    <row r="29" spans="1:24" ht="15" customHeight="1" x14ac:dyDescent="0.55000000000000004">
      <c r="A29" s="348"/>
      <c r="B29" s="348"/>
      <c r="C29" s="348"/>
      <c r="D29" s="348"/>
      <c r="E29" s="349"/>
      <c r="F29" s="349"/>
      <c r="G29" s="349"/>
      <c r="H29" s="349"/>
      <c r="I29" s="348"/>
      <c r="J29" s="348"/>
      <c r="K29" s="348"/>
      <c r="L29" s="348"/>
      <c r="M29" s="349"/>
      <c r="N29" s="349"/>
      <c r="O29" s="349"/>
      <c r="P29" s="349"/>
      <c r="Q29" s="348"/>
      <c r="R29" s="348"/>
      <c r="S29" s="348"/>
      <c r="T29" s="348"/>
      <c r="U29" s="349"/>
      <c r="V29" s="349"/>
      <c r="W29" s="349"/>
      <c r="X29" s="349"/>
    </row>
    <row r="30" spans="1:24" ht="15" customHeight="1" x14ac:dyDescent="0.55000000000000004">
      <c r="A30" s="1"/>
      <c r="B30" s="1"/>
      <c r="C30" s="1"/>
      <c r="D30" s="1"/>
      <c r="E30" s="55"/>
      <c r="F30" s="55"/>
      <c r="G30" s="55"/>
      <c r="H30" s="55"/>
      <c r="I30" s="1"/>
      <c r="J30" s="1"/>
      <c r="K30" s="1"/>
      <c r="L30" s="1"/>
      <c r="M30" s="55"/>
      <c r="N30" s="55"/>
      <c r="O30" s="55"/>
      <c r="P30" s="55"/>
      <c r="Q30" s="1"/>
      <c r="R30" s="1"/>
      <c r="S30" s="1"/>
      <c r="T30" s="1"/>
      <c r="U30" s="55"/>
      <c r="V30" s="55"/>
      <c r="W30" s="55"/>
      <c r="X30" s="55"/>
    </row>
    <row r="31" spans="1:24" ht="15" customHeight="1" x14ac:dyDescent="0.55000000000000004">
      <c r="A31" s="346" t="s">
        <v>99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</row>
    <row r="32" spans="1:24" ht="15" customHeight="1" x14ac:dyDescent="0.55000000000000004">
      <c r="A32" s="346"/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</row>
    <row r="33" spans="1:24" ht="15" customHeight="1" x14ac:dyDescent="0.55000000000000004">
      <c r="A33" s="346"/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</row>
    <row r="34" spans="1:24" ht="15" customHeight="1" x14ac:dyDescent="0.55000000000000004">
      <c r="A34" s="346"/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</row>
    <row r="36" spans="1:24" ht="15" customHeight="1" x14ac:dyDescent="0.55000000000000004">
      <c r="A36" s="53" t="s">
        <v>74</v>
      </c>
    </row>
    <row r="37" spans="1:24" ht="15" customHeight="1" x14ac:dyDescent="0.55000000000000004">
      <c r="A37" s="354" t="s">
        <v>93</v>
      </c>
      <c r="B37" s="355"/>
      <c r="C37" s="355"/>
      <c r="D37" s="355"/>
      <c r="E37" s="356"/>
    </row>
    <row r="38" spans="1:24" ht="15" customHeight="1" x14ac:dyDescent="0.55000000000000004">
      <c r="A38" s="357">
        <v>100000</v>
      </c>
      <c r="B38" s="358"/>
      <c r="C38" s="358"/>
      <c r="D38" s="358"/>
      <c r="E38" s="56" t="s">
        <v>4</v>
      </c>
    </row>
  </sheetData>
  <mergeCells count="50">
    <mergeCell ref="A2:X2"/>
    <mergeCell ref="G5:X5"/>
    <mergeCell ref="G6:L6"/>
    <mergeCell ref="M6:R6"/>
    <mergeCell ref="S6:X6"/>
    <mergeCell ref="A17:P17"/>
    <mergeCell ref="Q17:X17"/>
    <mergeCell ref="A37:E37"/>
    <mergeCell ref="A38:D38"/>
    <mergeCell ref="A5:F6"/>
    <mergeCell ref="A7:F8"/>
    <mergeCell ref="G7:L8"/>
    <mergeCell ref="M7:R8"/>
    <mergeCell ref="S7:X8"/>
    <mergeCell ref="A9:F10"/>
    <mergeCell ref="G9:L10"/>
    <mergeCell ref="M9:R10"/>
    <mergeCell ref="S9:X10"/>
    <mergeCell ref="A11:F12"/>
    <mergeCell ref="G11:L12"/>
    <mergeCell ref="M11:R12"/>
    <mergeCell ref="S11:X12"/>
    <mergeCell ref="A13:F14"/>
    <mergeCell ref="G13:L14"/>
    <mergeCell ref="M13:R14"/>
    <mergeCell ref="S13:X14"/>
    <mergeCell ref="A18:H19"/>
    <mergeCell ref="I18:P19"/>
    <mergeCell ref="Q18:X19"/>
    <mergeCell ref="A20:D21"/>
    <mergeCell ref="E20:H21"/>
    <mergeCell ref="I20:L21"/>
    <mergeCell ref="M20:P21"/>
    <mergeCell ref="Q20:T21"/>
    <mergeCell ref="U20:X21"/>
    <mergeCell ref="A31:X34"/>
    <mergeCell ref="I22:L29"/>
    <mergeCell ref="M22:P29"/>
    <mergeCell ref="A26:D27"/>
    <mergeCell ref="E26:H27"/>
    <mergeCell ref="Q26:T29"/>
    <mergeCell ref="U26:X29"/>
    <mergeCell ref="A28:D29"/>
    <mergeCell ref="E28:H29"/>
    <mergeCell ref="A22:D23"/>
    <mergeCell ref="E22:H23"/>
    <mergeCell ref="Q22:T25"/>
    <mergeCell ref="U22:X25"/>
    <mergeCell ref="A24:D25"/>
    <mergeCell ref="E24:H25"/>
  </mergeCells>
  <phoneticPr fontId="1" type="Hiragana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7"/>
  <sheetViews>
    <sheetView view="pageBreakPreview" topLeftCell="A2" zoomScaleSheetLayoutView="100" workbookViewId="0">
      <selection activeCell="G17" sqref="G16:G17"/>
    </sheetView>
  </sheetViews>
  <sheetFormatPr defaultColWidth="9" defaultRowHeight="24" customHeight="1" x14ac:dyDescent="0.55000000000000004"/>
  <cols>
    <col min="1" max="1" width="5.58203125" style="1" customWidth="1"/>
    <col min="2" max="2" width="6.58203125" style="1" customWidth="1"/>
    <col min="3" max="4" width="8.58203125" style="1" customWidth="1"/>
    <col min="5" max="5" width="14.58203125" style="1" customWidth="1"/>
    <col min="6" max="6" width="21.58203125" style="1" customWidth="1"/>
    <col min="7" max="7" width="24.58203125" style="1" customWidth="1"/>
    <col min="8" max="10" width="6.58203125" style="1" customWidth="1"/>
    <col min="11" max="12" width="7.58203125" style="1" customWidth="1"/>
    <col min="13" max="13" width="8.58203125" style="1" customWidth="1"/>
    <col min="14" max="16384" width="9" style="1"/>
  </cols>
  <sheetData>
    <row r="1" spans="1:13" ht="24" customHeight="1" x14ac:dyDescent="0.55000000000000004">
      <c r="A1" s="58" t="s">
        <v>107</v>
      </c>
    </row>
    <row r="2" spans="1:13" ht="12" customHeight="1" x14ac:dyDescent="0.55000000000000004">
      <c r="A2" s="58"/>
    </row>
    <row r="3" spans="1:13" ht="24" customHeight="1" x14ac:dyDescent="0.55000000000000004">
      <c r="A3" s="359" t="s">
        <v>6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</row>
    <row r="4" spans="1:13" ht="12" customHeight="1" x14ac:dyDescent="0.55000000000000004"/>
    <row r="5" spans="1:13" ht="12" customHeight="1" x14ac:dyDescent="0.55000000000000004"/>
    <row r="6" spans="1:13" ht="24" customHeight="1" x14ac:dyDescent="0.55000000000000004">
      <c r="A6" s="59" t="s">
        <v>5</v>
      </c>
      <c r="B6" s="60" t="s">
        <v>9</v>
      </c>
      <c r="C6" s="62" t="s">
        <v>7</v>
      </c>
      <c r="D6" s="14" t="s">
        <v>8</v>
      </c>
      <c r="E6" s="9" t="s">
        <v>2</v>
      </c>
      <c r="F6" s="9" t="s">
        <v>12</v>
      </c>
      <c r="G6" s="9" t="s">
        <v>15</v>
      </c>
      <c r="H6" s="9" t="s">
        <v>16</v>
      </c>
      <c r="I6" s="71" t="s">
        <v>13</v>
      </c>
      <c r="J6" s="71" t="s">
        <v>17</v>
      </c>
      <c r="K6" s="71" t="s">
        <v>20</v>
      </c>
      <c r="L6" s="71" t="s">
        <v>23</v>
      </c>
      <c r="M6" s="75" t="s">
        <v>25</v>
      </c>
    </row>
    <row r="7" spans="1:13" ht="24" customHeight="1" x14ac:dyDescent="0.55000000000000004">
      <c r="A7" s="375" t="s">
        <v>26</v>
      </c>
      <c r="B7" s="376"/>
      <c r="C7" s="63" t="s">
        <v>28</v>
      </c>
      <c r="D7" s="68"/>
      <c r="E7" s="3"/>
      <c r="F7" s="3"/>
      <c r="G7" s="3"/>
      <c r="H7" s="3"/>
      <c r="I7" s="3"/>
      <c r="J7" s="3"/>
      <c r="K7" s="72" t="str">
        <f t="shared" ref="K7:K24" si="0">IF(OR(I7=0,J7=0),"",ROUNDDOWN(J7/I7/1000,1))</f>
        <v/>
      </c>
      <c r="L7" s="368">
        <f>SUM(K7:K8)</f>
        <v>0</v>
      </c>
      <c r="M7" s="76"/>
    </row>
    <row r="8" spans="1:13" ht="24" customHeight="1" x14ac:dyDescent="0.55000000000000004">
      <c r="A8" s="364"/>
      <c r="B8" s="367"/>
      <c r="C8" s="64" t="s">
        <v>29</v>
      </c>
      <c r="D8" s="68"/>
      <c r="E8" s="4"/>
      <c r="F8" s="4"/>
      <c r="G8" s="4"/>
      <c r="H8" s="4"/>
      <c r="I8" s="4"/>
      <c r="J8" s="4"/>
      <c r="K8" s="72" t="str">
        <f t="shared" si="0"/>
        <v/>
      </c>
      <c r="L8" s="369"/>
      <c r="M8" s="77"/>
    </row>
    <row r="9" spans="1:13" ht="24" customHeight="1" x14ac:dyDescent="0.55000000000000004">
      <c r="A9" s="364"/>
      <c r="B9" s="367"/>
      <c r="C9" s="64" t="s">
        <v>28</v>
      </c>
      <c r="D9" s="68"/>
      <c r="E9" s="4"/>
      <c r="F9" s="4"/>
      <c r="G9" s="4"/>
      <c r="H9" s="4"/>
      <c r="I9" s="4"/>
      <c r="J9" s="4"/>
      <c r="K9" s="72" t="str">
        <f t="shared" si="0"/>
        <v/>
      </c>
      <c r="L9" s="368">
        <f>SUM(K9:K10)</f>
        <v>0</v>
      </c>
      <c r="M9" s="77"/>
    </row>
    <row r="10" spans="1:13" ht="24" customHeight="1" x14ac:dyDescent="0.55000000000000004">
      <c r="A10" s="364"/>
      <c r="B10" s="367"/>
      <c r="C10" s="64" t="s">
        <v>29</v>
      </c>
      <c r="D10" s="68"/>
      <c r="E10" s="4"/>
      <c r="F10" s="4"/>
      <c r="G10" s="4"/>
      <c r="H10" s="4"/>
      <c r="I10" s="4"/>
      <c r="J10" s="4"/>
      <c r="K10" s="72" t="str">
        <f t="shared" si="0"/>
        <v/>
      </c>
      <c r="L10" s="369"/>
      <c r="M10" s="77"/>
    </row>
    <row r="11" spans="1:13" ht="24" customHeight="1" x14ac:dyDescent="0.55000000000000004">
      <c r="A11" s="364"/>
      <c r="B11" s="367"/>
      <c r="C11" s="64" t="s">
        <v>28</v>
      </c>
      <c r="D11" s="68"/>
      <c r="E11" s="4"/>
      <c r="F11" s="4"/>
      <c r="G11" s="4"/>
      <c r="H11" s="4"/>
      <c r="I11" s="4"/>
      <c r="J11" s="4"/>
      <c r="K11" s="72" t="str">
        <f t="shared" si="0"/>
        <v/>
      </c>
      <c r="L11" s="368">
        <f>SUM(K11:K12)</f>
        <v>0</v>
      </c>
      <c r="M11" s="77"/>
    </row>
    <row r="12" spans="1:13" ht="24" customHeight="1" x14ac:dyDescent="0.55000000000000004">
      <c r="A12" s="372"/>
      <c r="B12" s="373"/>
      <c r="C12" s="65" t="s">
        <v>29</v>
      </c>
      <c r="D12" s="69"/>
      <c r="E12" s="13"/>
      <c r="F12" s="13"/>
      <c r="G12" s="13"/>
      <c r="H12" s="13"/>
      <c r="I12" s="13"/>
      <c r="J12" s="13"/>
      <c r="K12" s="73" t="str">
        <f t="shared" si="0"/>
        <v/>
      </c>
      <c r="L12" s="374"/>
      <c r="M12" s="78"/>
    </row>
    <row r="13" spans="1:13" ht="24" customHeight="1" x14ac:dyDescent="0.55000000000000004">
      <c r="A13" s="363" t="s">
        <v>32</v>
      </c>
      <c r="B13" s="366"/>
      <c r="C13" s="66" t="s">
        <v>28</v>
      </c>
      <c r="D13" s="68"/>
      <c r="E13" s="12"/>
      <c r="F13" s="12"/>
      <c r="G13" s="12"/>
      <c r="H13" s="12"/>
      <c r="I13" s="12"/>
      <c r="J13" s="12"/>
      <c r="K13" s="72" t="str">
        <f t="shared" si="0"/>
        <v/>
      </c>
      <c r="L13" s="368">
        <f>SUM(K13:K14)</f>
        <v>0</v>
      </c>
      <c r="M13" s="79"/>
    </row>
    <row r="14" spans="1:13" ht="24" customHeight="1" x14ac:dyDescent="0.55000000000000004">
      <c r="A14" s="364"/>
      <c r="B14" s="367"/>
      <c r="C14" s="64" t="s">
        <v>29</v>
      </c>
      <c r="D14" s="68"/>
      <c r="E14" s="4"/>
      <c r="F14" s="4"/>
      <c r="G14" s="4"/>
      <c r="H14" s="4"/>
      <c r="I14" s="4"/>
      <c r="J14" s="4"/>
      <c r="K14" s="72" t="str">
        <f t="shared" si="0"/>
        <v/>
      </c>
      <c r="L14" s="369"/>
      <c r="M14" s="77"/>
    </row>
    <row r="15" spans="1:13" ht="24" customHeight="1" x14ac:dyDescent="0.55000000000000004">
      <c r="A15" s="364"/>
      <c r="B15" s="367"/>
      <c r="C15" s="64" t="s">
        <v>28</v>
      </c>
      <c r="D15" s="68"/>
      <c r="E15" s="4"/>
      <c r="F15" s="4"/>
      <c r="G15" s="4"/>
      <c r="H15" s="4"/>
      <c r="I15" s="4"/>
      <c r="J15" s="4"/>
      <c r="K15" s="72" t="str">
        <f t="shared" si="0"/>
        <v/>
      </c>
      <c r="L15" s="368">
        <f>SUM(K15:K16)</f>
        <v>0</v>
      </c>
      <c r="M15" s="77"/>
    </row>
    <row r="16" spans="1:13" ht="24" customHeight="1" x14ac:dyDescent="0.55000000000000004">
      <c r="A16" s="364"/>
      <c r="B16" s="367"/>
      <c r="C16" s="64" t="s">
        <v>29</v>
      </c>
      <c r="D16" s="68"/>
      <c r="E16" s="4"/>
      <c r="F16" s="4"/>
      <c r="G16" s="4"/>
      <c r="H16" s="4"/>
      <c r="I16" s="4"/>
      <c r="J16" s="4"/>
      <c r="K16" s="72" t="str">
        <f t="shared" si="0"/>
        <v/>
      </c>
      <c r="L16" s="369"/>
      <c r="M16" s="77"/>
    </row>
    <row r="17" spans="1:13" ht="24" customHeight="1" x14ac:dyDescent="0.55000000000000004">
      <c r="A17" s="364"/>
      <c r="B17" s="367"/>
      <c r="C17" s="64" t="s">
        <v>28</v>
      </c>
      <c r="D17" s="68"/>
      <c r="E17" s="4"/>
      <c r="F17" s="4"/>
      <c r="G17" s="4"/>
      <c r="H17" s="4"/>
      <c r="I17" s="4"/>
      <c r="J17" s="4"/>
      <c r="K17" s="72" t="str">
        <f t="shared" si="0"/>
        <v/>
      </c>
      <c r="L17" s="368">
        <f>SUM(K17:K18)</f>
        <v>0</v>
      </c>
      <c r="M17" s="77"/>
    </row>
    <row r="18" spans="1:13" ht="24" customHeight="1" x14ac:dyDescent="0.55000000000000004">
      <c r="A18" s="372"/>
      <c r="B18" s="373"/>
      <c r="C18" s="65" t="s">
        <v>29</v>
      </c>
      <c r="D18" s="69"/>
      <c r="E18" s="13"/>
      <c r="F18" s="13"/>
      <c r="G18" s="13"/>
      <c r="H18" s="13"/>
      <c r="I18" s="13"/>
      <c r="J18" s="13"/>
      <c r="K18" s="73" t="str">
        <f t="shared" si="0"/>
        <v/>
      </c>
      <c r="L18" s="374"/>
      <c r="M18" s="78"/>
    </row>
    <row r="19" spans="1:13" ht="24" customHeight="1" x14ac:dyDescent="0.55000000000000004">
      <c r="A19" s="363" t="s">
        <v>10</v>
      </c>
      <c r="B19" s="366"/>
      <c r="C19" s="66" t="s">
        <v>28</v>
      </c>
      <c r="D19" s="68"/>
      <c r="E19" s="12"/>
      <c r="F19" s="12"/>
      <c r="G19" s="12"/>
      <c r="H19" s="12"/>
      <c r="I19" s="12"/>
      <c r="J19" s="12"/>
      <c r="K19" s="72" t="str">
        <f t="shared" si="0"/>
        <v/>
      </c>
      <c r="L19" s="368">
        <f>SUM(K19:K20)</f>
        <v>0</v>
      </c>
      <c r="M19" s="79"/>
    </row>
    <row r="20" spans="1:13" ht="24" customHeight="1" x14ac:dyDescent="0.55000000000000004">
      <c r="A20" s="364"/>
      <c r="B20" s="367"/>
      <c r="C20" s="64" t="s">
        <v>29</v>
      </c>
      <c r="D20" s="68"/>
      <c r="E20" s="4"/>
      <c r="F20" s="4"/>
      <c r="G20" s="4"/>
      <c r="H20" s="4"/>
      <c r="I20" s="4"/>
      <c r="J20" s="4"/>
      <c r="K20" s="72" t="str">
        <f t="shared" si="0"/>
        <v/>
      </c>
      <c r="L20" s="369"/>
      <c r="M20" s="77"/>
    </row>
    <row r="21" spans="1:13" ht="24" customHeight="1" x14ac:dyDescent="0.55000000000000004">
      <c r="A21" s="364"/>
      <c r="B21" s="367"/>
      <c r="C21" s="64" t="s">
        <v>28</v>
      </c>
      <c r="D21" s="68"/>
      <c r="E21" s="4"/>
      <c r="F21" s="4"/>
      <c r="G21" s="4"/>
      <c r="H21" s="4"/>
      <c r="I21" s="4"/>
      <c r="J21" s="4"/>
      <c r="K21" s="72" t="str">
        <f t="shared" si="0"/>
        <v/>
      </c>
      <c r="L21" s="368">
        <f>SUM(K21:K22)</f>
        <v>0</v>
      </c>
      <c r="M21" s="77"/>
    </row>
    <row r="22" spans="1:13" ht="24" customHeight="1" x14ac:dyDescent="0.55000000000000004">
      <c r="A22" s="364"/>
      <c r="B22" s="367"/>
      <c r="C22" s="64" t="s">
        <v>29</v>
      </c>
      <c r="D22" s="68"/>
      <c r="E22" s="4"/>
      <c r="F22" s="4"/>
      <c r="G22" s="4"/>
      <c r="H22" s="4"/>
      <c r="I22" s="4"/>
      <c r="J22" s="4"/>
      <c r="K22" s="72" t="str">
        <f t="shared" si="0"/>
        <v/>
      </c>
      <c r="L22" s="369"/>
      <c r="M22" s="77"/>
    </row>
    <row r="23" spans="1:13" ht="24" customHeight="1" x14ac:dyDescent="0.55000000000000004">
      <c r="A23" s="364"/>
      <c r="B23" s="367"/>
      <c r="C23" s="64" t="s">
        <v>28</v>
      </c>
      <c r="D23" s="68"/>
      <c r="E23" s="4"/>
      <c r="F23" s="4"/>
      <c r="G23" s="4"/>
      <c r="H23" s="4"/>
      <c r="I23" s="4"/>
      <c r="J23" s="4"/>
      <c r="K23" s="72" t="str">
        <f t="shared" si="0"/>
        <v/>
      </c>
      <c r="L23" s="368">
        <f>SUM(K23:K24)</f>
        <v>0</v>
      </c>
      <c r="M23" s="77"/>
    </row>
    <row r="24" spans="1:13" ht="24" customHeight="1" x14ac:dyDescent="0.55000000000000004">
      <c r="A24" s="365"/>
      <c r="B24" s="370"/>
      <c r="C24" s="67" t="s">
        <v>29</v>
      </c>
      <c r="D24" s="70"/>
      <c r="E24" s="5"/>
      <c r="F24" s="5"/>
      <c r="G24" s="5"/>
      <c r="H24" s="5"/>
      <c r="I24" s="5"/>
      <c r="J24" s="5"/>
      <c r="K24" s="74" t="str">
        <f t="shared" si="0"/>
        <v/>
      </c>
      <c r="L24" s="371"/>
      <c r="M24" s="80"/>
    </row>
    <row r="27" spans="1:13" ht="24" customHeight="1" x14ac:dyDescent="0.55000000000000004">
      <c r="B27" s="61"/>
    </row>
  </sheetData>
  <mergeCells count="22">
    <mergeCell ref="A3:M3"/>
    <mergeCell ref="A7:A12"/>
    <mergeCell ref="B7:B8"/>
    <mergeCell ref="L7:L8"/>
    <mergeCell ref="B9:B10"/>
    <mergeCell ref="L9:L10"/>
    <mergeCell ref="B11:B12"/>
    <mergeCell ref="L11:L12"/>
    <mergeCell ref="A13:A18"/>
    <mergeCell ref="B13:B14"/>
    <mergeCell ref="L13:L14"/>
    <mergeCell ref="B15:B16"/>
    <mergeCell ref="L15:L16"/>
    <mergeCell ref="B17:B18"/>
    <mergeCell ref="L17:L18"/>
    <mergeCell ref="A19:A24"/>
    <mergeCell ref="B19:B20"/>
    <mergeCell ref="L19:L20"/>
    <mergeCell ref="B21:B22"/>
    <mergeCell ref="L21:L22"/>
    <mergeCell ref="B23:B24"/>
    <mergeCell ref="L23:L24"/>
  </mergeCells>
  <phoneticPr fontId="1" type="Hiragana"/>
  <dataValidations count="1">
    <dataValidation type="list" allowBlank="1" showInputMessage="1" showErrorMessage="1" sqref="D7:D24" xr:uid="{00000000-0002-0000-0200-000000000000}">
      <formula1>"吹込・吹付,吹込・吹付以外"</formula1>
    </dataValidation>
  </dataValidation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1"/>
  <sheetViews>
    <sheetView tabSelected="1" view="pageBreakPreview" topLeftCell="C1" zoomScaleSheetLayoutView="100" workbookViewId="0">
      <selection activeCell="K1" sqref="K1"/>
    </sheetView>
  </sheetViews>
  <sheetFormatPr defaultColWidth="9" defaultRowHeight="24" customHeight="1" x14ac:dyDescent="0.55000000000000004"/>
  <cols>
    <col min="1" max="1" width="10.58203125" style="1" customWidth="1"/>
    <col min="2" max="2" width="18.58203125" style="1" customWidth="1"/>
    <col min="3" max="3" width="28.58203125" style="1" customWidth="1"/>
    <col min="4" max="4" width="32.58203125" style="1" customWidth="1"/>
    <col min="5" max="6" width="10.58203125" style="1" customWidth="1"/>
    <col min="7" max="7" width="3.58203125" style="1" customWidth="1"/>
    <col min="8" max="8" width="10.58203125" style="1" customWidth="1"/>
    <col min="9" max="10" width="12.58203125" style="1" customWidth="1"/>
    <col min="11" max="11" width="18.58203125" style="1" customWidth="1"/>
    <col min="12" max="16384" width="9" style="1"/>
  </cols>
  <sheetData>
    <row r="1" spans="1:11" s="2" customFormat="1" ht="24" customHeight="1" x14ac:dyDescent="0.55000000000000004">
      <c r="A1" s="2" t="s">
        <v>3</v>
      </c>
    </row>
    <row r="2" spans="1:11" s="2" customFormat="1" ht="12" customHeight="1" x14ac:dyDescent="0.55000000000000004"/>
    <row r="3" spans="1:11" s="2" customFormat="1" ht="24" customHeight="1" x14ac:dyDescent="0.55000000000000004">
      <c r="A3" s="359" t="s">
        <v>18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</row>
    <row r="4" spans="1:11" s="2" customFormat="1" ht="12" customHeight="1" x14ac:dyDescent="0.55000000000000004"/>
    <row r="5" spans="1:11" s="2" customFormat="1" ht="24" customHeight="1" x14ac:dyDescent="0.55000000000000004">
      <c r="A5" s="81" t="s">
        <v>35</v>
      </c>
      <c r="B5" s="377" t="s">
        <v>96</v>
      </c>
      <c r="C5" s="378"/>
    </row>
    <row r="6" spans="1:11" s="2" customFormat="1" ht="12" customHeight="1" x14ac:dyDescent="0.55000000000000004"/>
    <row r="7" spans="1:11" ht="24" customHeight="1" x14ac:dyDescent="0.55000000000000004">
      <c r="A7" s="82"/>
      <c r="B7" s="379" t="s">
        <v>105</v>
      </c>
      <c r="C7" s="380"/>
      <c r="D7" s="380"/>
      <c r="E7" s="380"/>
      <c r="F7" s="380"/>
      <c r="G7" s="380"/>
      <c r="H7" s="380"/>
      <c r="I7" s="381"/>
    </row>
    <row r="8" spans="1:11" ht="12" customHeight="1" x14ac:dyDescent="0.55000000000000004">
      <c r="A8" s="2"/>
    </row>
    <row r="9" spans="1:11" ht="12" customHeight="1" x14ac:dyDescent="0.55000000000000004">
      <c r="A9" s="384" t="s">
        <v>24</v>
      </c>
      <c r="B9" s="382" t="s">
        <v>2</v>
      </c>
      <c r="C9" s="382" t="s">
        <v>12</v>
      </c>
      <c r="D9" s="385" t="s">
        <v>36</v>
      </c>
      <c r="E9" s="382" t="s">
        <v>16</v>
      </c>
      <c r="F9" s="382" t="s">
        <v>1</v>
      </c>
      <c r="G9" s="382"/>
      <c r="H9" s="382"/>
      <c r="I9" s="385" t="s">
        <v>40</v>
      </c>
      <c r="J9" s="385" t="s">
        <v>27</v>
      </c>
      <c r="K9" s="386" t="s">
        <v>41</v>
      </c>
    </row>
    <row r="10" spans="1:11" ht="12" customHeight="1" x14ac:dyDescent="0.55000000000000004">
      <c r="A10" s="115"/>
      <c r="B10" s="121"/>
      <c r="C10" s="121"/>
      <c r="D10" s="116"/>
      <c r="E10" s="121"/>
      <c r="F10" s="6" t="s">
        <v>37</v>
      </c>
      <c r="G10" s="32" t="s">
        <v>33</v>
      </c>
      <c r="H10" s="18" t="s">
        <v>39</v>
      </c>
      <c r="I10" s="116"/>
      <c r="J10" s="116"/>
      <c r="K10" s="117"/>
    </row>
    <row r="11" spans="1:11" ht="24" customHeight="1" x14ac:dyDescent="0.55000000000000004">
      <c r="A11" s="10"/>
      <c r="B11" s="3"/>
      <c r="C11" s="3"/>
      <c r="D11" s="3"/>
      <c r="E11" s="3"/>
      <c r="F11" s="20"/>
      <c r="G11" s="23" t="s">
        <v>33</v>
      </c>
      <c r="H11" s="19"/>
      <c r="I11" s="72">
        <f t="shared" ref="I11:I30" si="0">H11*F11/1000000</f>
        <v>0</v>
      </c>
      <c r="J11" s="3"/>
      <c r="K11" s="91">
        <f t="shared" ref="K11:K30" si="1">I11*J11</f>
        <v>0</v>
      </c>
    </row>
    <row r="12" spans="1:11" ht="24" customHeight="1" x14ac:dyDescent="0.55000000000000004">
      <c r="A12" s="11"/>
      <c r="B12" s="4"/>
      <c r="C12" s="4"/>
      <c r="D12" s="4"/>
      <c r="E12" s="4"/>
      <c r="F12" s="84"/>
      <c r="G12" s="24" t="s">
        <v>33</v>
      </c>
      <c r="H12" s="86"/>
      <c r="I12" s="88">
        <f t="shared" si="0"/>
        <v>0</v>
      </c>
      <c r="J12" s="4"/>
      <c r="K12" s="92">
        <f t="shared" si="1"/>
        <v>0</v>
      </c>
    </row>
    <row r="13" spans="1:11" ht="24" customHeight="1" x14ac:dyDescent="0.55000000000000004">
      <c r="A13" s="11"/>
      <c r="B13" s="4"/>
      <c r="C13" s="4"/>
      <c r="D13" s="4"/>
      <c r="E13" s="4"/>
      <c r="F13" s="84"/>
      <c r="G13" s="24" t="s">
        <v>33</v>
      </c>
      <c r="H13" s="86"/>
      <c r="I13" s="88">
        <f t="shared" si="0"/>
        <v>0</v>
      </c>
      <c r="J13" s="4"/>
      <c r="K13" s="92">
        <f t="shared" si="1"/>
        <v>0</v>
      </c>
    </row>
    <row r="14" spans="1:11" ht="24" customHeight="1" x14ac:dyDescent="0.55000000000000004">
      <c r="A14" s="11"/>
      <c r="B14" s="4"/>
      <c r="C14" s="4"/>
      <c r="D14" s="4"/>
      <c r="E14" s="4"/>
      <c r="F14" s="84"/>
      <c r="G14" s="24" t="s">
        <v>33</v>
      </c>
      <c r="H14" s="86"/>
      <c r="I14" s="88">
        <f t="shared" si="0"/>
        <v>0</v>
      </c>
      <c r="J14" s="4"/>
      <c r="K14" s="92">
        <f t="shared" si="1"/>
        <v>0</v>
      </c>
    </row>
    <row r="15" spans="1:11" ht="24" customHeight="1" x14ac:dyDescent="0.55000000000000004">
      <c r="A15" s="11"/>
      <c r="B15" s="4"/>
      <c r="C15" s="4"/>
      <c r="D15" s="4"/>
      <c r="E15" s="4"/>
      <c r="F15" s="84"/>
      <c r="G15" s="24" t="s">
        <v>33</v>
      </c>
      <c r="H15" s="86"/>
      <c r="I15" s="88">
        <f t="shared" si="0"/>
        <v>0</v>
      </c>
      <c r="J15" s="4"/>
      <c r="K15" s="92">
        <f t="shared" si="1"/>
        <v>0</v>
      </c>
    </row>
    <row r="16" spans="1:11" ht="24" customHeight="1" x14ac:dyDescent="0.55000000000000004">
      <c r="A16" s="11"/>
      <c r="B16" s="4"/>
      <c r="C16" s="4"/>
      <c r="D16" s="4"/>
      <c r="E16" s="4"/>
      <c r="F16" s="84"/>
      <c r="G16" s="24" t="s">
        <v>33</v>
      </c>
      <c r="H16" s="86"/>
      <c r="I16" s="88">
        <f t="shared" si="0"/>
        <v>0</v>
      </c>
      <c r="J16" s="4"/>
      <c r="K16" s="92">
        <f t="shared" si="1"/>
        <v>0</v>
      </c>
    </row>
    <row r="17" spans="1:11" ht="24" customHeight="1" x14ac:dyDescent="0.55000000000000004">
      <c r="A17" s="11"/>
      <c r="B17" s="4"/>
      <c r="C17" s="4"/>
      <c r="D17" s="4"/>
      <c r="E17" s="4"/>
      <c r="F17" s="84"/>
      <c r="G17" s="24" t="s">
        <v>33</v>
      </c>
      <c r="H17" s="86"/>
      <c r="I17" s="88">
        <f t="shared" si="0"/>
        <v>0</v>
      </c>
      <c r="J17" s="4"/>
      <c r="K17" s="92">
        <f t="shared" si="1"/>
        <v>0</v>
      </c>
    </row>
    <row r="18" spans="1:11" ht="24" customHeight="1" x14ac:dyDescent="0.55000000000000004">
      <c r="A18" s="11"/>
      <c r="B18" s="4"/>
      <c r="C18" s="4"/>
      <c r="D18" s="4"/>
      <c r="E18" s="4"/>
      <c r="F18" s="84"/>
      <c r="G18" s="24" t="s">
        <v>33</v>
      </c>
      <c r="H18" s="86"/>
      <c r="I18" s="88">
        <f t="shared" si="0"/>
        <v>0</v>
      </c>
      <c r="J18" s="4"/>
      <c r="K18" s="92">
        <f t="shared" si="1"/>
        <v>0</v>
      </c>
    </row>
    <row r="19" spans="1:11" ht="24" customHeight="1" x14ac:dyDescent="0.55000000000000004">
      <c r="A19" s="11"/>
      <c r="B19" s="4"/>
      <c r="C19" s="4"/>
      <c r="D19" s="4"/>
      <c r="E19" s="4"/>
      <c r="F19" s="84"/>
      <c r="G19" s="24" t="s">
        <v>33</v>
      </c>
      <c r="H19" s="86"/>
      <c r="I19" s="88">
        <f t="shared" si="0"/>
        <v>0</v>
      </c>
      <c r="J19" s="4"/>
      <c r="K19" s="92">
        <f t="shared" si="1"/>
        <v>0</v>
      </c>
    </row>
    <row r="20" spans="1:11" ht="24" customHeight="1" x14ac:dyDescent="0.55000000000000004">
      <c r="A20" s="11"/>
      <c r="B20" s="4"/>
      <c r="C20" s="4"/>
      <c r="D20" s="4"/>
      <c r="E20" s="4"/>
      <c r="F20" s="84"/>
      <c r="G20" s="24" t="s">
        <v>33</v>
      </c>
      <c r="H20" s="86"/>
      <c r="I20" s="88">
        <f t="shared" si="0"/>
        <v>0</v>
      </c>
      <c r="J20" s="4"/>
      <c r="K20" s="92">
        <f t="shared" si="1"/>
        <v>0</v>
      </c>
    </row>
    <row r="21" spans="1:11" ht="24" customHeight="1" x14ac:dyDescent="0.55000000000000004">
      <c r="A21" s="11"/>
      <c r="B21" s="4"/>
      <c r="C21" s="4"/>
      <c r="D21" s="4"/>
      <c r="E21" s="4"/>
      <c r="F21" s="84"/>
      <c r="G21" s="24" t="s">
        <v>33</v>
      </c>
      <c r="H21" s="86"/>
      <c r="I21" s="88">
        <f t="shared" si="0"/>
        <v>0</v>
      </c>
      <c r="J21" s="4"/>
      <c r="K21" s="92">
        <f t="shared" si="1"/>
        <v>0</v>
      </c>
    </row>
    <row r="22" spans="1:11" ht="24" customHeight="1" x14ac:dyDescent="0.55000000000000004">
      <c r="A22" s="11"/>
      <c r="B22" s="4"/>
      <c r="C22" s="4"/>
      <c r="D22" s="4"/>
      <c r="E22" s="4"/>
      <c r="F22" s="84"/>
      <c r="G22" s="24" t="s">
        <v>33</v>
      </c>
      <c r="H22" s="86"/>
      <c r="I22" s="88">
        <f t="shared" si="0"/>
        <v>0</v>
      </c>
      <c r="J22" s="4"/>
      <c r="K22" s="92">
        <f t="shared" si="1"/>
        <v>0</v>
      </c>
    </row>
    <row r="23" spans="1:11" ht="24" customHeight="1" x14ac:dyDescent="0.55000000000000004">
      <c r="A23" s="11"/>
      <c r="B23" s="4"/>
      <c r="C23" s="4"/>
      <c r="D23" s="4"/>
      <c r="E23" s="4"/>
      <c r="F23" s="84"/>
      <c r="G23" s="24" t="s">
        <v>33</v>
      </c>
      <c r="H23" s="86"/>
      <c r="I23" s="88">
        <f t="shared" si="0"/>
        <v>0</v>
      </c>
      <c r="J23" s="4"/>
      <c r="K23" s="92">
        <f t="shared" si="1"/>
        <v>0</v>
      </c>
    </row>
    <row r="24" spans="1:11" ht="24" customHeight="1" x14ac:dyDescent="0.55000000000000004">
      <c r="A24" s="11"/>
      <c r="B24" s="4"/>
      <c r="C24" s="4"/>
      <c r="D24" s="4"/>
      <c r="E24" s="4"/>
      <c r="F24" s="84"/>
      <c r="G24" s="24" t="s">
        <v>33</v>
      </c>
      <c r="H24" s="86"/>
      <c r="I24" s="88">
        <f t="shared" si="0"/>
        <v>0</v>
      </c>
      <c r="J24" s="4"/>
      <c r="K24" s="92">
        <f t="shared" si="1"/>
        <v>0</v>
      </c>
    </row>
    <row r="25" spans="1:11" ht="24" customHeight="1" x14ac:dyDescent="0.55000000000000004">
      <c r="A25" s="11"/>
      <c r="B25" s="4"/>
      <c r="C25" s="4"/>
      <c r="D25" s="4"/>
      <c r="E25" s="4"/>
      <c r="F25" s="84"/>
      <c r="G25" s="24" t="s">
        <v>33</v>
      </c>
      <c r="H25" s="86"/>
      <c r="I25" s="88">
        <f t="shared" si="0"/>
        <v>0</v>
      </c>
      <c r="J25" s="4"/>
      <c r="K25" s="92">
        <f t="shared" si="1"/>
        <v>0</v>
      </c>
    </row>
    <row r="26" spans="1:11" ht="24" customHeight="1" x14ac:dyDescent="0.55000000000000004">
      <c r="A26" s="11"/>
      <c r="B26" s="4"/>
      <c r="C26" s="4"/>
      <c r="D26" s="4"/>
      <c r="E26" s="4"/>
      <c r="F26" s="84"/>
      <c r="G26" s="24" t="s">
        <v>33</v>
      </c>
      <c r="H26" s="86"/>
      <c r="I26" s="88">
        <f t="shared" si="0"/>
        <v>0</v>
      </c>
      <c r="J26" s="4"/>
      <c r="K26" s="92">
        <f t="shared" si="1"/>
        <v>0</v>
      </c>
    </row>
    <row r="27" spans="1:11" ht="24" customHeight="1" x14ac:dyDescent="0.55000000000000004">
      <c r="A27" s="11"/>
      <c r="B27" s="4"/>
      <c r="C27" s="4"/>
      <c r="D27" s="4"/>
      <c r="E27" s="4"/>
      <c r="F27" s="84"/>
      <c r="G27" s="24" t="s">
        <v>33</v>
      </c>
      <c r="H27" s="86"/>
      <c r="I27" s="88">
        <f t="shared" si="0"/>
        <v>0</v>
      </c>
      <c r="J27" s="4"/>
      <c r="K27" s="92">
        <f t="shared" si="1"/>
        <v>0</v>
      </c>
    </row>
    <row r="28" spans="1:11" ht="24" customHeight="1" x14ac:dyDescent="0.55000000000000004">
      <c r="A28" s="11"/>
      <c r="B28" s="4"/>
      <c r="C28" s="4"/>
      <c r="D28" s="4"/>
      <c r="E28" s="4"/>
      <c r="F28" s="84"/>
      <c r="G28" s="24" t="s">
        <v>33</v>
      </c>
      <c r="H28" s="86"/>
      <c r="I28" s="88">
        <f t="shared" si="0"/>
        <v>0</v>
      </c>
      <c r="J28" s="4"/>
      <c r="K28" s="92">
        <f t="shared" si="1"/>
        <v>0</v>
      </c>
    </row>
    <row r="29" spans="1:11" ht="24" customHeight="1" x14ac:dyDescent="0.55000000000000004">
      <c r="A29" s="11"/>
      <c r="B29" s="4"/>
      <c r="C29" s="4"/>
      <c r="D29" s="4"/>
      <c r="E29" s="4"/>
      <c r="F29" s="84"/>
      <c r="G29" s="24" t="s">
        <v>33</v>
      </c>
      <c r="H29" s="86"/>
      <c r="I29" s="88">
        <f t="shared" si="0"/>
        <v>0</v>
      </c>
      <c r="J29" s="4"/>
      <c r="K29" s="92">
        <f t="shared" si="1"/>
        <v>0</v>
      </c>
    </row>
    <row r="30" spans="1:11" ht="24" customHeight="1" x14ac:dyDescent="0.55000000000000004">
      <c r="A30" s="83"/>
      <c r="B30" s="5"/>
      <c r="C30" s="5"/>
      <c r="D30" s="5"/>
      <c r="E30" s="5"/>
      <c r="F30" s="85"/>
      <c r="G30" s="33" t="s">
        <v>33</v>
      </c>
      <c r="H30" s="87"/>
      <c r="I30" s="89">
        <f t="shared" si="0"/>
        <v>0</v>
      </c>
      <c r="J30" s="5"/>
      <c r="K30" s="93">
        <f t="shared" si="1"/>
        <v>0</v>
      </c>
    </row>
    <row r="31" spans="1:11" ht="24" customHeight="1" x14ac:dyDescent="0.55000000000000004">
      <c r="A31" s="383" t="s">
        <v>44</v>
      </c>
      <c r="B31" s="383"/>
      <c r="C31" s="383"/>
      <c r="D31" s="383"/>
      <c r="E31" s="383"/>
      <c r="F31" s="383"/>
      <c r="G31" s="383"/>
      <c r="H31" s="383"/>
      <c r="I31" s="383"/>
      <c r="J31" s="90">
        <f>SUM(J11:J30)</f>
        <v>0</v>
      </c>
      <c r="K31" s="94">
        <f>SUM(K11:K30)</f>
        <v>0</v>
      </c>
    </row>
  </sheetData>
  <mergeCells count="13">
    <mergeCell ref="A3:K3"/>
    <mergeCell ref="B5:C5"/>
    <mergeCell ref="B7:I7"/>
    <mergeCell ref="F9:H9"/>
    <mergeCell ref="A31:I31"/>
    <mergeCell ref="A9:A10"/>
    <mergeCell ref="B9:B10"/>
    <mergeCell ref="C9:C10"/>
    <mergeCell ref="D9:D10"/>
    <mergeCell ref="E9:E10"/>
    <mergeCell ref="I9:I10"/>
    <mergeCell ref="J9:J10"/>
    <mergeCell ref="K9:K10"/>
  </mergeCells>
  <phoneticPr fontId="1" type="Hiragana"/>
  <pageMargins left="0.7" right="0.7" top="0.75" bottom="0.75" header="0.3" footer="0.3"/>
  <pageSetup paperSize="9" scale="6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チェック 3">
              <controlPr defaultSize="0" autoPict="0">
                <anchor moveWithCells="1">
                  <from>
                    <xdr:col>0</xdr:col>
                    <xdr:colOff>196850</xdr:colOff>
                    <xdr:row>6</xdr:row>
                    <xdr:rowOff>63500</xdr:rowOff>
                  </from>
                  <to>
                    <xdr:col>0</xdr:col>
                    <xdr:colOff>501650</xdr:colOff>
                    <xdr:row>6</xdr:row>
                    <xdr:rowOff>273050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1"/>
  <sheetViews>
    <sheetView view="pageBreakPreview" zoomScaleSheetLayoutView="100" workbookViewId="0"/>
  </sheetViews>
  <sheetFormatPr defaultColWidth="9" defaultRowHeight="24" customHeight="1" x14ac:dyDescent="0.55000000000000004"/>
  <cols>
    <col min="1" max="1" width="10.58203125" style="1" customWidth="1"/>
    <col min="2" max="2" width="18.58203125" style="1" customWidth="1"/>
    <col min="3" max="3" width="28.58203125" style="1" customWidth="1"/>
    <col min="4" max="4" width="32.58203125" style="1" customWidth="1"/>
    <col min="5" max="6" width="10.58203125" style="1" customWidth="1"/>
    <col min="7" max="7" width="3.58203125" style="1" customWidth="1"/>
    <col min="8" max="8" width="10.58203125" style="1" customWidth="1"/>
    <col min="9" max="10" width="12.58203125" style="1" customWidth="1"/>
    <col min="11" max="11" width="18.58203125" style="1" customWidth="1"/>
    <col min="12" max="16384" width="9" style="1"/>
  </cols>
  <sheetData>
    <row r="1" spans="1:11" s="2" customFormat="1" ht="24" customHeight="1" x14ac:dyDescent="0.55000000000000004">
      <c r="A1" s="2" t="s">
        <v>95</v>
      </c>
    </row>
    <row r="2" spans="1:11" s="2" customFormat="1" ht="12" customHeight="1" x14ac:dyDescent="0.55000000000000004"/>
    <row r="3" spans="1:11" s="2" customFormat="1" ht="24" customHeight="1" x14ac:dyDescent="0.55000000000000004">
      <c r="A3" s="359" t="s">
        <v>46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</row>
    <row r="4" spans="1:11" s="2" customFormat="1" ht="12" customHeight="1" x14ac:dyDescent="0.55000000000000004"/>
    <row r="5" spans="1:11" s="2" customFormat="1" ht="24" customHeight="1" x14ac:dyDescent="0.55000000000000004">
      <c r="A5" s="81" t="s">
        <v>35</v>
      </c>
      <c r="B5" s="377" t="s">
        <v>22</v>
      </c>
      <c r="C5" s="378"/>
    </row>
    <row r="6" spans="1:11" s="2" customFormat="1" ht="12" customHeight="1" x14ac:dyDescent="0.55000000000000004"/>
    <row r="7" spans="1:11" ht="24" customHeight="1" x14ac:dyDescent="0.55000000000000004">
      <c r="A7" s="82"/>
      <c r="B7" s="379" t="s">
        <v>105</v>
      </c>
      <c r="C7" s="380"/>
      <c r="D7" s="380"/>
      <c r="E7" s="380"/>
      <c r="F7" s="380"/>
      <c r="G7" s="380"/>
      <c r="H7" s="380"/>
      <c r="I7" s="381"/>
      <c r="J7" s="41"/>
    </row>
    <row r="8" spans="1:11" ht="12" customHeight="1" x14ac:dyDescent="0.55000000000000004">
      <c r="A8" s="2"/>
    </row>
    <row r="9" spans="1:11" ht="12" customHeight="1" x14ac:dyDescent="0.55000000000000004">
      <c r="A9" s="384" t="s">
        <v>24</v>
      </c>
      <c r="B9" s="382" t="s">
        <v>2</v>
      </c>
      <c r="C9" s="382" t="s">
        <v>12</v>
      </c>
      <c r="D9" s="385" t="s">
        <v>36</v>
      </c>
      <c r="E9" s="382" t="s">
        <v>16</v>
      </c>
      <c r="F9" s="382" t="s">
        <v>1</v>
      </c>
      <c r="G9" s="382"/>
      <c r="H9" s="382"/>
      <c r="I9" s="385" t="s">
        <v>40</v>
      </c>
      <c r="J9" s="385" t="s">
        <v>27</v>
      </c>
      <c r="K9" s="386" t="s">
        <v>41</v>
      </c>
    </row>
    <row r="10" spans="1:11" ht="12" customHeight="1" x14ac:dyDescent="0.55000000000000004">
      <c r="A10" s="115"/>
      <c r="B10" s="121"/>
      <c r="C10" s="121"/>
      <c r="D10" s="116"/>
      <c r="E10" s="121"/>
      <c r="F10" s="6" t="s">
        <v>37</v>
      </c>
      <c r="G10" s="32" t="s">
        <v>33</v>
      </c>
      <c r="H10" s="18" t="s">
        <v>39</v>
      </c>
      <c r="I10" s="116"/>
      <c r="J10" s="116"/>
      <c r="K10" s="117"/>
    </row>
    <row r="11" spans="1:11" ht="24" customHeight="1" x14ac:dyDescent="0.55000000000000004">
      <c r="A11" s="10"/>
      <c r="B11" s="3"/>
      <c r="C11" s="3"/>
      <c r="D11" s="3"/>
      <c r="E11" s="3"/>
      <c r="F11" s="7"/>
      <c r="G11" s="23" t="s">
        <v>33</v>
      </c>
      <c r="H11" s="15"/>
      <c r="I11" s="96">
        <f t="shared" ref="I11:I30" si="0">H11*F11/1000000</f>
        <v>0</v>
      </c>
      <c r="J11" s="3"/>
      <c r="K11" s="91">
        <f t="shared" ref="K11:K30" si="1">I11*J11</f>
        <v>0</v>
      </c>
    </row>
    <row r="12" spans="1:11" ht="24" customHeight="1" x14ac:dyDescent="0.55000000000000004">
      <c r="A12" s="11"/>
      <c r="B12" s="4"/>
      <c r="C12" s="4"/>
      <c r="D12" s="4"/>
      <c r="E12" s="4"/>
      <c r="F12" s="8"/>
      <c r="G12" s="24" t="s">
        <v>33</v>
      </c>
      <c r="H12" s="16"/>
      <c r="I12" s="97">
        <f t="shared" si="0"/>
        <v>0</v>
      </c>
      <c r="J12" s="4"/>
      <c r="K12" s="92">
        <f t="shared" si="1"/>
        <v>0</v>
      </c>
    </row>
    <row r="13" spans="1:11" ht="24" customHeight="1" x14ac:dyDescent="0.55000000000000004">
      <c r="A13" s="11"/>
      <c r="B13" s="4"/>
      <c r="C13" s="4"/>
      <c r="D13" s="4"/>
      <c r="E13" s="4"/>
      <c r="F13" s="8"/>
      <c r="G13" s="24" t="s">
        <v>33</v>
      </c>
      <c r="H13" s="16"/>
      <c r="I13" s="97">
        <f t="shared" si="0"/>
        <v>0</v>
      </c>
      <c r="J13" s="4"/>
      <c r="K13" s="92">
        <f t="shared" si="1"/>
        <v>0</v>
      </c>
    </row>
    <row r="14" spans="1:11" ht="24" customHeight="1" x14ac:dyDescent="0.55000000000000004">
      <c r="A14" s="11"/>
      <c r="B14" s="4"/>
      <c r="C14" s="4"/>
      <c r="D14" s="4"/>
      <c r="E14" s="4"/>
      <c r="F14" s="8"/>
      <c r="G14" s="24" t="s">
        <v>33</v>
      </c>
      <c r="H14" s="16"/>
      <c r="I14" s="97">
        <f t="shared" si="0"/>
        <v>0</v>
      </c>
      <c r="J14" s="4"/>
      <c r="K14" s="92">
        <f t="shared" si="1"/>
        <v>0</v>
      </c>
    </row>
    <row r="15" spans="1:11" ht="24" customHeight="1" x14ac:dyDescent="0.55000000000000004">
      <c r="A15" s="11"/>
      <c r="B15" s="4"/>
      <c r="C15" s="4"/>
      <c r="D15" s="4"/>
      <c r="E15" s="4"/>
      <c r="F15" s="8"/>
      <c r="G15" s="24" t="s">
        <v>33</v>
      </c>
      <c r="H15" s="16"/>
      <c r="I15" s="97">
        <f t="shared" si="0"/>
        <v>0</v>
      </c>
      <c r="J15" s="4"/>
      <c r="K15" s="92">
        <f t="shared" si="1"/>
        <v>0</v>
      </c>
    </row>
    <row r="16" spans="1:11" ht="24" customHeight="1" x14ac:dyDescent="0.55000000000000004">
      <c r="A16" s="11"/>
      <c r="B16" s="4"/>
      <c r="C16" s="4"/>
      <c r="D16" s="4"/>
      <c r="E16" s="4"/>
      <c r="F16" s="8"/>
      <c r="G16" s="24" t="s">
        <v>33</v>
      </c>
      <c r="H16" s="16"/>
      <c r="I16" s="97">
        <f t="shared" si="0"/>
        <v>0</v>
      </c>
      <c r="J16" s="4"/>
      <c r="K16" s="92">
        <f t="shared" si="1"/>
        <v>0</v>
      </c>
    </row>
    <row r="17" spans="1:11" ht="24" customHeight="1" x14ac:dyDescent="0.55000000000000004">
      <c r="A17" s="11"/>
      <c r="B17" s="4"/>
      <c r="C17" s="4"/>
      <c r="D17" s="4"/>
      <c r="E17" s="4"/>
      <c r="F17" s="8"/>
      <c r="G17" s="24" t="s">
        <v>33</v>
      </c>
      <c r="H17" s="16"/>
      <c r="I17" s="97">
        <f t="shared" si="0"/>
        <v>0</v>
      </c>
      <c r="J17" s="4"/>
      <c r="K17" s="92">
        <f t="shared" si="1"/>
        <v>0</v>
      </c>
    </row>
    <row r="18" spans="1:11" ht="24" customHeight="1" x14ac:dyDescent="0.55000000000000004">
      <c r="A18" s="11"/>
      <c r="B18" s="4"/>
      <c r="C18" s="4"/>
      <c r="D18" s="4"/>
      <c r="E18" s="4"/>
      <c r="F18" s="8"/>
      <c r="G18" s="24" t="s">
        <v>33</v>
      </c>
      <c r="H18" s="16"/>
      <c r="I18" s="97">
        <f t="shared" si="0"/>
        <v>0</v>
      </c>
      <c r="J18" s="4"/>
      <c r="K18" s="92">
        <f t="shared" si="1"/>
        <v>0</v>
      </c>
    </row>
    <row r="19" spans="1:11" ht="24" customHeight="1" x14ac:dyDescent="0.55000000000000004">
      <c r="A19" s="11"/>
      <c r="B19" s="4"/>
      <c r="C19" s="4"/>
      <c r="D19" s="4"/>
      <c r="E19" s="4"/>
      <c r="F19" s="8"/>
      <c r="G19" s="24" t="s">
        <v>33</v>
      </c>
      <c r="H19" s="16"/>
      <c r="I19" s="97">
        <f t="shared" si="0"/>
        <v>0</v>
      </c>
      <c r="J19" s="4"/>
      <c r="K19" s="92">
        <f t="shared" si="1"/>
        <v>0</v>
      </c>
    </row>
    <row r="20" spans="1:11" ht="24" customHeight="1" x14ac:dyDescent="0.55000000000000004">
      <c r="A20" s="11"/>
      <c r="B20" s="4"/>
      <c r="C20" s="4"/>
      <c r="D20" s="4"/>
      <c r="E20" s="4"/>
      <c r="F20" s="8"/>
      <c r="G20" s="24" t="s">
        <v>33</v>
      </c>
      <c r="H20" s="16"/>
      <c r="I20" s="97">
        <f t="shared" si="0"/>
        <v>0</v>
      </c>
      <c r="J20" s="4"/>
      <c r="K20" s="92">
        <f t="shared" si="1"/>
        <v>0</v>
      </c>
    </row>
    <row r="21" spans="1:11" ht="24" customHeight="1" x14ac:dyDescent="0.55000000000000004">
      <c r="A21" s="11"/>
      <c r="B21" s="4"/>
      <c r="C21" s="4"/>
      <c r="D21" s="4"/>
      <c r="E21" s="4"/>
      <c r="F21" s="8"/>
      <c r="G21" s="24" t="s">
        <v>33</v>
      </c>
      <c r="H21" s="16"/>
      <c r="I21" s="97">
        <f t="shared" si="0"/>
        <v>0</v>
      </c>
      <c r="J21" s="4"/>
      <c r="K21" s="92">
        <f t="shared" si="1"/>
        <v>0</v>
      </c>
    </row>
    <row r="22" spans="1:11" ht="24" customHeight="1" x14ac:dyDescent="0.55000000000000004">
      <c r="A22" s="11"/>
      <c r="B22" s="4"/>
      <c r="C22" s="4"/>
      <c r="D22" s="4"/>
      <c r="E22" s="4"/>
      <c r="F22" s="8"/>
      <c r="G22" s="24" t="s">
        <v>33</v>
      </c>
      <c r="H22" s="16"/>
      <c r="I22" s="97">
        <f t="shared" si="0"/>
        <v>0</v>
      </c>
      <c r="J22" s="4"/>
      <c r="K22" s="92">
        <f t="shared" si="1"/>
        <v>0</v>
      </c>
    </row>
    <row r="23" spans="1:11" ht="24" customHeight="1" x14ac:dyDescent="0.55000000000000004">
      <c r="A23" s="11"/>
      <c r="B23" s="4"/>
      <c r="C23" s="4"/>
      <c r="D23" s="4"/>
      <c r="E23" s="4"/>
      <c r="F23" s="8"/>
      <c r="G23" s="24" t="s">
        <v>33</v>
      </c>
      <c r="H23" s="16"/>
      <c r="I23" s="97">
        <f t="shared" si="0"/>
        <v>0</v>
      </c>
      <c r="J23" s="4"/>
      <c r="K23" s="92">
        <f t="shared" si="1"/>
        <v>0</v>
      </c>
    </row>
    <row r="24" spans="1:11" ht="24" customHeight="1" x14ac:dyDescent="0.55000000000000004">
      <c r="A24" s="11"/>
      <c r="B24" s="4"/>
      <c r="C24" s="4"/>
      <c r="D24" s="4"/>
      <c r="E24" s="4"/>
      <c r="F24" s="8"/>
      <c r="G24" s="24" t="s">
        <v>33</v>
      </c>
      <c r="H24" s="16"/>
      <c r="I24" s="97">
        <f t="shared" si="0"/>
        <v>0</v>
      </c>
      <c r="J24" s="4"/>
      <c r="K24" s="92">
        <f t="shared" si="1"/>
        <v>0</v>
      </c>
    </row>
    <row r="25" spans="1:11" ht="24" customHeight="1" x14ac:dyDescent="0.55000000000000004">
      <c r="A25" s="11"/>
      <c r="B25" s="4"/>
      <c r="C25" s="4"/>
      <c r="D25" s="4"/>
      <c r="E25" s="4"/>
      <c r="F25" s="8"/>
      <c r="G25" s="24" t="s">
        <v>33</v>
      </c>
      <c r="H25" s="16"/>
      <c r="I25" s="97">
        <f t="shared" si="0"/>
        <v>0</v>
      </c>
      <c r="J25" s="4"/>
      <c r="K25" s="92">
        <f t="shared" si="1"/>
        <v>0</v>
      </c>
    </row>
    <row r="26" spans="1:11" ht="24" customHeight="1" x14ac:dyDescent="0.55000000000000004">
      <c r="A26" s="11"/>
      <c r="B26" s="4"/>
      <c r="C26" s="4"/>
      <c r="D26" s="4"/>
      <c r="E26" s="4"/>
      <c r="F26" s="8"/>
      <c r="G26" s="24" t="s">
        <v>33</v>
      </c>
      <c r="H26" s="16"/>
      <c r="I26" s="97">
        <f t="shared" si="0"/>
        <v>0</v>
      </c>
      <c r="J26" s="4"/>
      <c r="K26" s="92">
        <f t="shared" si="1"/>
        <v>0</v>
      </c>
    </row>
    <row r="27" spans="1:11" ht="24" customHeight="1" x14ac:dyDescent="0.55000000000000004">
      <c r="A27" s="11"/>
      <c r="B27" s="4"/>
      <c r="C27" s="4"/>
      <c r="D27" s="4"/>
      <c r="E27" s="4"/>
      <c r="F27" s="8"/>
      <c r="G27" s="24" t="s">
        <v>33</v>
      </c>
      <c r="H27" s="16"/>
      <c r="I27" s="97">
        <f t="shared" si="0"/>
        <v>0</v>
      </c>
      <c r="J27" s="4"/>
      <c r="K27" s="92">
        <f t="shared" si="1"/>
        <v>0</v>
      </c>
    </row>
    <row r="28" spans="1:11" ht="24" customHeight="1" x14ac:dyDescent="0.55000000000000004">
      <c r="A28" s="11"/>
      <c r="B28" s="4"/>
      <c r="C28" s="4"/>
      <c r="D28" s="4"/>
      <c r="E28" s="4"/>
      <c r="F28" s="8"/>
      <c r="G28" s="24" t="s">
        <v>33</v>
      </c>
      <c r="H28" s="16"/>
      <c r="I28" s="97">
        <f t="shared" si="0"/>
        <v>0</v>
      </c>
      <c r="J28" s="4"/>
      <c r="K28" s="92">
        <f t="shared" si="1"/>
        <v>0</v>
      </c>
    </row>
    <row r="29" spans="1:11" ht="24" customHeight="1" x14ac:dyDescent="0.55000000000000004">
      <c r="A29" s="11"/>
      <c r="B29" s="4"/>
      <c r="C29" s="4"/>
      <c r="D29" s="4"/>
      <c r="E29" s="4"/>
      <c r="F29" s="8"/>
      <c r="G29" s="24" t="s">
        <v>33</v>
      </c>
      <c r="H29" s="16"/>
      <c r="I29" s="97">
        <f t="shared" si="0"/>
        <v>0</v>
      </c>
      <c r="J29" s="4"/>
      <c r="K29" s="92">
        <f t="shared" si="1"/>
        <v>0</v>
      </c>
    </row>
    <row r="30" spans="1:11" ht="24" customHeight="1" x14ac:dyDescent="0.55000000000000004">
      <c r="A30" s="83"/>
      <c r="B30" s="5"/>
      <c r="C30" s="5"/>
      <c r="D30" s="5"/>
      <c r="E30" s="5"/>
      <c r="F30" s="95"/>
      <c r="G30" s="33" t="s">
        <v>33</v>
      </c>
      <c r="H30" s="22"/>
      <c r="I30" s="98">
        <f t="shared" si="0"/>
        <v>0</v>
      </c>
      <c r="J30" s="5"/>
      <c r="K30" s="93">
        <f t="shared" si="1"/>
        <v>0</v>
      </c>
    </row>
    <row r="31" spans="1:11" ht="24" customHeight="1" x14ac:dyDescent="0.55000000000000004">
      <c r="A31" s="383" t="s">
        <v>44</v>
      </c>
      <c r="B31" s="383"/>
      <c r="C31" s="383"/>
      <c r="D31" s="383"/>
      <c r="E31" s="383"/>
      <c r="F31" s="383"/>
      <c r="G31" s="383"/>
      <c r="H31" s="383"/>
      <c r="I31" s="383"/>
      <c r="J31" s="90">
        <f>SUM(J11:J30)</f>
        <v>0</v>
      </c>
      <c r="K31" s="99">
        <f>SUM(K11:K30)</f>
        <v>0</v>
      </c>
    </row>
  </sheetData>
  <mergeCells count="13">
    <mergeCell ref="A3:K3"/>
    <mergeCell ref="B5:C5"/>
    <mergeCell ref="B7:I7"/>
    <mergeCell ref="F9:H9"/>
    <mergeCell ref="A31:I31"/>
    <mergeCell ref="A9:A10"/>
    <mergeCell ref="B9:B10"/>
    <mergeCell ref="C9:C10"/>
    <mergeCell ref="D9:D10"/>
    <mergeCell ref="E9:E10"/>
    <mergeCell ref="I9:I10"/>
    <mergeCell ref="J9:J10"/>
    <mergeCell ref="K9:K10"/>
  </mergeCells>
  <phoneticPr fontId="1" type="Hiragana"/>
  <pageMargins left="0.7" right="0.7" top="0.75" bottom="0.75" header="0.3" footer="0.3"/>
  <pageSetup paperSize="9" scale="6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チェック 1">
              <controlPr defaultSize="0" autoPict="0">
                <anchor moveWithCells="1">
                  <from>
                    <xdr:col>0</xdr:col>
                    <xdr:colOff>222250</xdr:colOff>
                    <xdr:row>6</xdr:row>
                    <xdr:rowOff>69850</xdr:rowOff>
                  </from>
                  <to>
                    <xdr:col>0</xdr:col>
                    <xdr:colOff>527050</xdr:colOff>
                    <xdr:row>6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7"/>
  <sheetViews>
    <sheetView workbookViewId="0">
      <selection activeCell="D7" sqref="D7"/>
    </sheetView>
  </sheetViews>
  <sheetFormatPr defaultColWidth="9" defaultRowHeight="13" x14ac:dyDescent="0.55000000000000004"/>
  <cols>
    <col min="1" max="16384" width="9" style="54"/>
  </cols>
  <sheetData>
    <row r="2" spans="1:4" x14ac:dyDescent="0.55000000000000004">
      <c r="B2" s="54" t="s">
        <v>26</v>
      </c>
      <c r="C2" s="54" t="s">
        <v>32</v>
      </c>
      <c r="D2" s="54" t="s">
        <v>10</v>
      </c>
    </row>
    <row r="3" spans="1:4" x14ac:dyDescent="0.55000000000000004">
      <c r="A3" s="54" t="s">
        <v>97</v>
      </c>
      <c r="B3" s="54">
        <v>0</v>
      </c>
      <c r="C3" s="54">
        <v>0</v>
      </c>
      <c r="D3" s="54">
        <v>0</v>
      </c>
    </row>
    <row r="4" spans="1:4" x14ac:dyDescent="0.55000000000000004">
      <c r="A4" s="54" t="s">
        <v>100</v>
      </c>
      <c r="B4" s="54">
        <v>6000</v>
      </c>
      <c r="C4" s="54">
        <v>8000</v>
      </c>
      <c r="D4" s="54">
        <v>8500</v>
      </c>
    </row>
    <row r="5" spans="1:4" x14ac:dyDescent="0.55000000000000004">
      <c r="A5" s="54" t="s">
        <v>101</v>
      </c>
      <c r="B5" s="54">
        <v>5000</v>
      </c>
      <c r="C5" s="54">
        <v>7000</v>
      </c>
      <c r="D5" s="54">
        <v>7500</v>
      </c>
    </row>
    <row r="6" spans="1:4" x14ac:dyDescent="0.55000000000000004">
      <c r="A6" s="54" t="s">
        <v>102</v>
      </c>
      <c r="B6" s="54">
        <v>4000</v>
      </c>
      <c r="C6" s="54">
        <v>6000</v>
      </c>
      <c r="D6" s="54">
        <v>6500</v>
      </c>
    </row>
    <row r="7" spans="1:4" x14ac:dyDescent="0.55000000000000004">
      <c r="A7" s="54" t="s">
        <v>88</v>
      </c>
      <c r="B7" s="54">
        <v>3000</v>
      </c>
      <c r="C7" s="54" t="s">
        <v>97</v>
      </c>
      <c r="D7" s="54" t="s">
        <v>97</v>
      </c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様式1別紙5の1【総括】補助対象経費の算出</vt:lpstr>
      <vt:lpstr>5の1別表【基準単価表】</vt:lpstr>
      <vt:lpstr>5の1の1【断熱材】</vt:lpstr>
      <vt:lpstr>5の1の2【窓】</vt:lpstr>
      <vt:lpstr>5の1の3【ガラス】</vt:lpstr>
      <vt:lpstr>リスト</vt:lpstr>
      <vt:lpstr>'5の1の1【断熱材】'!Print_Area</vt:lpstr>
      <vt:lpstr>'5の1の2【窓】'!Print_Area</vt:lpstr>
      <vt:lpstr>'5の1の3【ガラス】'!Print_Area</vt:lpstr>
      <vt:lpstr>'5の1別表【基準単価表】'!Print_Area</vt:lpstr>
      <vt:lpstr>様式1別紙5の1【総括】補助対象経費の算出!Print_Area</vt:lpstr>
    </vt:vector>
  </TitlesOfParts>
  <Company>北茨城市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黒澤　明宏</cp:lastModifiedBy>
  <cp:lastPrinted>2026-04-23T07:55:16Z</cp:lastPrinted>
  <dcterms:created xsi:type="dcterms:W3CDTF">2026-01-22T05:46:24Z</dcterms:created>
  <dcterms:modified xsi:type="dcterms:W3CDTF">2026-04-23T07:56:43Z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2026-04-17T04:28:25Z</vt:filetime>
  </property>
</Properties>
</file>