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X:\81_財政係長業務\011_財政状況資料\R6財政状況\05_確認事項\"/>
    </mc:Choice>
  </mc:AlternateContent>
  <xr:revisionPtr revIDLastSave="0" documentId="13_ncr:1_{3EA3E6F5-2196-4FE5-AB01-FF9D0F35F641}" xr6:coauthVersionLast="47" xr6:coauthVersionMax="47" xr10:uidLastSave="{00000000-0000-0000-0000-000000000000}"/>
  <bookViews>
    <workbookView xWindow="-110" yWindow="-110" windowWidth="19420" windowHeight="11500" tabRatio="905" firstSheet="9" activeTab="11"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U88" i="12" l="1"/>
  <c r="AP88" i="12"/>
  <c r="AF88" i="12"/>
  <c r="AU63" i="12"/>
  <c r="AP63" i="12"/>
  <c r="AP23" i="12"/>
  <c r="AA23" i="12"/>
  <c r="AO37"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C37" i="10"/>
  <c r="CO36" i="10"/>
  <c r="BE36" i="10"/>
  <c r="C36" i="10"/>
  <c r="CO35" i="10"/>
  <c r="BE35" i="10"/>
  <c r="BW34" i="10"/>
  <c r="BW35" i="10" s="1"/>
  <c r="BW36" i="10" s="1"/>
  <c r="BW37" i="10" s="1"/>
  <c r="BW38" i="10" s="1"/>
  <c r="BW39" i="10" s="1"/>
  <c r="BW40" i="10" s="1"/>
  <c r="BE34" i="10"/>
  <c r="C34" i="10"/>
  <c r="C35" i="10" s="1"/>
  <c r="U34" i="10" s="1"/>
  <c r="U35" i="10" s="1"/>
  <c r="U36" i="10" s="1"/>
  <c r="U37" i="10" s="1"/>
  <c r="CO34" i="10" l="1"/>
  <c r="AM34" i="10"/>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<sst xmlns="http://schemas.openxmlformats.org/spreadsheetml/2006/main" count="1099" uniqueCount="564">
  <si>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</si>
  <si>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</si>
  <si>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</si>
  <si>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</si>
  <si>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</si>
  <si>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</si>
  <si>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</si>
  <si>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</si>
  <si>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</si>
  <si>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</si>
  <si>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</si>
  <si>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</si>
  <si>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</si>
  <si>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</si>
  <si>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</si>
  <si>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</si>
  <si>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</si>
  <si>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</si>
  <si>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</si>
  <si>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</si>
  <si>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</si>
  <si>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</si>
  <si>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</si>
  <si>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</si>
  <si>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</si>
  <si>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</si>
  <si>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</si>
  <si>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</si>
  <si>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</si>
  <si>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</si>
  <si>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</si>
  <si>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</si>
  <si>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</si>
  <si>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</si>
  <si>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</si>
  <si>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</si>
  <si>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</si>
  <si>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</si>
  <si>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</si>
  <si>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</si>
  <si>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</si>
  <si>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</si>
  <si>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</si>
  <si>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</si>
  <si>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</si>
  <si>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</si>
  <si>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</si>
  <si>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</si>
  <si>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</si>
  <si>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</si>
  <si>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</si>
  <si>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</si>
  <si>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</si>
  <si>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</si>
  <si>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</si>
  <si>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</si>
  <si>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</si>
  <si>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</si>
  <si>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</si>
  <si>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</si>
  <si>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</si>
  <si>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</si>
  <si>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</si>
  <si>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</si>
  <si>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</si>
  <si>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</si>
  <si>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</si>
  <si>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</si>
  <si>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</si>
  <si>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</si>
  <si>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</si>
  <si>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</si>
  <si>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</si>
  <si>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</si>
  <si>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</si>
  <si>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</si>
  <si>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</si>
  <si>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</si>
  <si>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</si>
  <si>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茨城県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</si>
  <si>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</si>
  <si>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</si>
  <si>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</si>
  <si>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</si>
  <si>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</si>
  <si>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</si>
  <si>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</si>
  <si>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</si>
  <si>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</si>
  <si>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</si>
  <si>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</si>
  <si>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</si>
  <si>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</si>
  <si>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</si>
  <si>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北茨城市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</si>
  <si>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</si>
  <si>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</si>
  <si>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</si>
  <si>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</si>
  <si>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</si>
  <si>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</si>
  <si>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</si>
  <si>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</si>
  <si>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</si>
  <si>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</si>
  <si>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</si>
  <si>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</si>
  <si>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</si>
  <si>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</si>
  <si>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</si>
  <si>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</si>
  <si>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</si>
  <si>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</si>
  <si>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</si>
  <si>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</si>
  <si>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</si>
  <si>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</si>
  <si>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</si>
  <si>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</si>
  <si>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</si>
  <si>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</si>
  <si>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</si>
  <si>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</si>
  <si>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</si>
  <si>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</si>
  <si>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</si>
  <si>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</si>
  <si>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</si>
  <si>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</si>
  <si>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</si>
  <si>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</si>
  <si>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</si>
  <si>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</si>
  <si>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</si>
  <si>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</si>
  <si>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</si>
  <si>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</si>
  <si>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</si>
  <si>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</si>
  <si>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</si>
  <si>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</si>
  <si>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</si>
  <si>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</si>
  <si>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</si>
  <si>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</si>
  <si>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</si>
  <si>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</si>
  <si>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</si>
  <si>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</si>
  <si>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</si>
  <si>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</si>
  <si>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</si>
  <si>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</si>
  <si>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</si>
  <si>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</si>
  <si>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</si>
  <si>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</si>
  <si>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</si>
  <si>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</si>
  <si>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</si>
  <si>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</si>
  <si>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</si>
  <si>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</si>
  <si>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</si>
  <si>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</si>
  <si>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</si>
  <si>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</si>
  <si>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</si>
  <si>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</si>
  <si>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</si>
  <si>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</si>
  <si>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</si>
  <si>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</si>
  <si>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</si>
  <si>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</si>
  <si>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</si>
  <si>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</si>
  <si>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</si>
  <si>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</si>
  <si>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</si>
  <si>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</si>
  <si>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</si>
  <si>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</si>
  <si>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</si>
  <si>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</si>
  <si>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</si>
  <si>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</si>
  <si>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</si>
  <si>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</si>
  <si>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</si>
  <si>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</si>
  <si>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</si>
  <si>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</si>
  <si>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</si>
  <si>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</si>
  <si>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</si>
  <si>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</si>
  <si>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</si>
  <si>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</si>
  <si>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</si>
  <si>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</si>
  <si>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</si>
  <si>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茨城県北茨城市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</si>
  <si>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</si>
  <si>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</si>
  <si>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</si>
  <si>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</si>
  <si>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</si>
  <si>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</si>
  <si>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</si>
  <si>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</si>
  <si>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</si>
  <si>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</si>
  <si>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</si>
  <si>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</si>
  <si>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</si>
  <si>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</si>
  <si>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</si>
  <si>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</si>
  <si>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</si>
  <si>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</si>
  <si>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</si>
  <si>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</si>
  <si>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</si>
  <si>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</si>
  <si>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</si>
  <si>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</si>
  <si>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</si>
  <si>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</si>
  <si>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</si>
  <si>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</si>
  <si>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</si>
  <si>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</si>
  <si>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</si>
  <si>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</si>
  <si>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</si>
  <si>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</si>
  <si>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</si>
  <si>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</si>
  <si>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</si>
  <si>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</si>
  <si>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</si>
  <si>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</si>
  <si>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</si>
  <si>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</si>
  <si>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</si>
  <si>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</si>
  <si>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</si>
  <si>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</si>
  <si>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</si>
  <si>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</si>
  <si>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</si>
  <si>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</si>
  <si>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</si>
  <si>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</si>
  <si>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</si>
  <si>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</si>
  <si>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</si>
  <si>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</si>
  <si>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</si>
  <si>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</si>
  <si>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</si>
  <si>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</si>
  <si>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</si>
  <si>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</si>
  <si>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</si>
  <si>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</si>
  <si>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</si>
  <si>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</si>
  <si>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</si>
  <si>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</si>
  <si>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</si>
  <si>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</si>
  <si>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</si>
  <si>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</si>
  <si>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</si>
  <si>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</si>
  <si>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</si>
  <si>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</si>
  <si>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</si>
  <si>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</si>
  <si>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</si>
  <si>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</si>
  <si>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</si>
  <si>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</si>
  <si>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</si>
  <si>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</si>
  <si>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</si>
  <si>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</si>
  <si>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</si>
  <si>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</si>
  <si>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</si>
  <si>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</si>
  <si>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</si>
  <si>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</si>
  <si>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</si>
  <si>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</si>
  <si>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</si>
  <si>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</si>
  <si>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</si>
  <si>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</si>
  <si>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</si>
  <si>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</si>
  <si>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</si>
  <si>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</si>
  <si>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</si>
  <si>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</si>
  <si>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</si>
  <si>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</si>
  <si>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</si>
  <si>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</si>
  <si>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</si>
  <si>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</si>
  <si>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</si>
  <si>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</si>
  <si>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</si>
  <si>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</si>
  <si>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</si>
  <si>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</si>
  <si>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</si>
  <si>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</si>
  <si>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</si>
  <si>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</si>
  <si>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</si>
  <si>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</si>
  <si>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</si>
  <si>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</si>
  <si>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</si>
  <si>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</si>
  <si>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</si>
  <si>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</si>
  <si>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</si>
  <si>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</si>
  <si>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</si>
  <si>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</si>
  <si>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</si>
  <si>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</si>
  <si>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</si>
  <si>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</si>
  <si>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</si>
  <si>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</si>
  <si>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</si>
  <si>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</si>
  <si>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</si>
  <si>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</si>
  <si>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</si>
  <si>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</si>
  <si>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</si>
  <si>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</si>
  <si>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</si>
  <si>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</si>
  <si>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</si>
  <si>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</si>
  <si>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茨城県北茨城市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</si>
  <si>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</si>
  <si>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</si>
  <si>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</si>
  <si>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</si>
  <si>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</si>
  <si>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</si>
  <si>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</si>
  <si>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</si>
  <si>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</si>
  <si>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</si>
  <si>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</si>
  <si>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</si>
  <si>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</si>
  <si>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</si>
  <si>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</si>
  <si>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</si>
  <si>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</si>
  <si>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</si>
  <si>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</si>
  <si>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</si>
  <si>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北茨城市水沼診療所特別会計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</si>
  <si>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</si>
  <si>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</si>
  <si>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</si>
  <si>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</si>
  <si>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</si>
  <si>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</si>
  <si>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</si>
  <si>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</si>
  <si>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</si>
  <si>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</si>
  <si>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</si>
  <si>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</si>
  <si>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</si>
  <si>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北茨城市国民健康保険事業特別会計</t>
    <phoneticPr fontId="5"/>
  </si>
  <si>
    <t>北茨城市介護保険事業特別会計（保険事業勘定）</t>
    <phoneticPr fontId="5"/>
  </si>
  <si>
    <t>北茨城市介護保険事業特別会計（介護サービス事業勘定）</t>
    <phoneticPr fontId="5"/>
  </si>
  <si>
    <t>北茨城市後期高齢者医療特別会計</t>
    <phoneticPr fontId="5"/>
  </si>
  <si>
    <t>北茨城市水道事業会計</t>
    <phoneticPr fontId="5"/>
  </si>
  <si>
    <t>法適用企業</t>
    <phoneticPr fontId="5"/>
  </si>
  <si>
    <t>北茨城市工業用水道事業会計</t>
    <phoneticPr fontId="5"/>
  </si>
  <si>
    <t>北茨城市民病院事業会計</t>
    <phoneticPr fontId="5"/>
  </si>
  <si>
    <t>北茨城市下水道事業会計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</si>
  <si>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</si>
  <si>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</si>
  <si>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</si>
  <si>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</si>
  <si>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</si>
  <si>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</si>
  <si>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</si>
  <si>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</si>
  <si>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</si>
  <si>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</si>
  <si>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</si>
  <si>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</si>
  <si>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</si>
  <si>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</si>
  <si>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</si>
  <si>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</si>
  <si>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</si>
  <si>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</si>
  <si>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</si>
  <si>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</si>
  <si>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</si>
  <si>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</si>
  <si>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</si>
  <si>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</si>
  <si>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</si>
  <si>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</si>
  <si>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</si>
  <si>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</si>
  <si>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</si>
  <si>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</si>
  <si>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</si>
  <si>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</si>
  <si>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</si>
  <si>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</si>
  <si>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</si>
  <si>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</si>
  <si>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</si>
  <si>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</si>
  <si>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</si>
  <si>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</si>
  <si>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</si>
  <si>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</si>
  <si>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</si>
  <si>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</si>
  <si>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</si>
  <si>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</si>
  <si>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</si>
  <si>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</si>
  <si>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</si>
  <si>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</si>
  <si>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</si>
  <si>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</si>
  <si>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</si>
  <si>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</si>
  <si>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</si>
  <si>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</si>
  <si>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</si>
  <si>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</si>
  <si>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</si>
  <si>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</si>
  <si>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</si>
  <si>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</si>
  <si>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</si>
  <si>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</si>
  <si>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</si>
  <si>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</si>
  <si>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</si>
  <si>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</si>
  <si>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</si>
  <si>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</si>
  <si>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</si>
  <si>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</si>
  <si>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</si>
  <si>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</si>
  <si>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</si>
  <si>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</si>
  <si>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</si>
  <si>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</si>
  <si>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</si>
  <si>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</si>
  <si>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</si>
  <si>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</si>
  <si>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</si>
  <si>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</si>
  <si>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</si>
  <si>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</si>
  <si>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</si>
  <si>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</si>
  <si>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</si>
  <si>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</si>
  <si>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</si>
  <si>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</si>
  <si>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</si>
  <si>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</si>
  <si>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</si>
  <si>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</si>
  <si>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</si>
  <si>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</si>
  <si>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</si>
  <si>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</si>
  <si>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</si>
  <si>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</si>
  <si>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</si>
  <si>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</si>
  <si>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</si>
  <si>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</si>
  <si>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</si>
  <si>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</si>
  <si>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</si>
  <si>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</si>
  <si>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</si>
  <si>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</si>
  <si>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</si>
  <si>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</si>
  <si>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</si>
  <si>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</si>
  <si>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</si>
  <si>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</si>
  <si>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</si>
  <si>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</si>
  <si>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</si>
  <si>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</si>
  <si>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</si>
  <si>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</si>
  <si>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</si>
  <si>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</si>
  <si>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</si>
  <si>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</si>
  <si>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</si>
  <si>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</si>
  <si>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</si>
  <si>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</si>
  <si>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</si>
  <si>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</si>
  <si>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</si>
  <si>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8.64</t>
  </si>
  <si>
    <t>▲ 2.69</t>
  </si>
  <si>
    <t>北茨城市民病院事業会計</t>
  </si>
  <si>
    <t>北茨城市水道事業会計</t>
  </si>
  <si>
    <t>一般会計</t>
  </si>
  <si>
    <t>北茨城市工業用水道事業会計</t>
  </si>
  <si>
    <t>北茨城市下水道事業会計</t>
  </si>
  <si>
    <t>北茨城市介護保険事業特別会計（保険事業勘定）</t>
  </si>
  <si>
    <t>北茨城市国民健康保険事業特別会計</t>
  </si>
  <si>
    <t>北茨城市介護保険事業特別会計（介護サービス事業勘定）</t>
  </si>
  <si>
    <t>その他会計（赤字）</t>
  </si>
  <si>
    <t>その他会計（黒字）</t>
  </si>
  <si>
    <t>R02</t>
    <phoneticPr fontId="5"/>
  </si>
  <si>
    <t>R03</t>
    <phoneticPr fontId="5"/>
  </si>
  <si>
    <t>R04</t>
    <phoneticPr fontId="5"/>
  </si>
  <si>
    <t>R05</t>
    <phoneticPr fontId="5"/>
  </si>
  <si>
    <t>R06</t>
    <phoneticPr fontId="5"/>
  </si>
  <si>
    <t>茜平ふれあい財団</t>
    <rPh sb="0" eb="1">
      <t>アカネ</t>
    </rPh>
    <rPh sb="1" eb="2">
      <t>タイラ</t>
    </rPh>
    <rPh sb="6" eb="8">
      <t>ザイダン</t>
    </rPh>
    <phoneticPr fontId="2"/>
  </si>
  <si>
    <t>‐</t>
  </si>
  <si>
    <t>茨城県市町村総合事務組合（一般会計）</t>
    <rPh sb="0" eb="3">
      <t>イバラキケン</t>
    </rPh>
    <rPh sb="3" eb="6">
      <t>シチョウソン</t>
    </rPh>
    <rPh sb="6" eb="8">
      <t>ソウゴウ</t>
    </rPh>
    <rPh sb="8" eb="10">
      <t>ジム</t>
    </rPh>
    <rPh sb="10" eb="12">
      <t>クミアイ</t>
    </rPh>
    <rPh sb="13" eb="15">
      <t>イッパン</t>
    </rPh>
    <rPh sb="15" eb="17">
      <t>カイケイ</t>
    </rPh>
    <phoneticPr fontId="2"/>
  </si>
  <si>
    <t>茨城県市町村総合事務組合（県民交通災害共済事業特別会計）</t>
    <rPh sb="0" eb="3">
      <t>イバラキケン</t>
    </rPh>
    <rPh sb="3" eb="6">
      <t>シチョウソン</t>
    </rPh>
    <rPh sb="6" eb="8">
      <t>ソウゴウ</t>
    </rPh>
    <rPh sb="8" eb="10">
      <t>ジム</t>
    </rPh>
    <rPh sb="10" eb="12">
      <t>クミアイ</t>
    </rPh>
    <rPh sb="13" eb="15">
      <t>ケンミン</t>
    </rPh>
    <rPh sb="15" eb="17">
      <t>コウツウ</t>
    </rPh>
    <rPh sb="17" eb="19">
      <t>サイガイ</t>
    </rPh>
    <rPh sb="19" eb="21">
      <t>キョウサイ</t>
    </rPh>
    <rPh sb="21" eb="23">
      <t>ジギョウ</t>
    </rPh>
    <rPh sb="23" eb="25">
      <t>トクベツ</t>
    </rPh>
    <rPh sb="25" eb="27">
      <t>カイケイ</t>
    </rPh>
    <phoneticPr fontId="2"/>
  </si>
  <si>
    <t>高萩・北茨城広域事務組合（一般会計）</t>
    <rPh sb="0" eb="2">
      <t>タカハギ</t>
    </rPh>
    <rPh sb="3" eb="6">
      <t>キタイバラキ</t>
    </rPh>
    <rPh sb="6" eb="8">
      <t>コウイキ</t>
    </rPh>
    <rPh sb="8" eb="10">
      <t>ジム</t>
    </rPh>
    <rPh sb="10" eb="12">
      <t>クミアイ</t>
    </rPh>
    <rPh sb="13" eb="15">
      <t>イッパン</t>
    </rPh>
    <rPh sb="15" eb="17">
      <t>カイケイ</t>
    </rPh>
    <phoneticPr fontId="2"/>
  </si>
  <si>
    <t>高萩・北茨城広域事務組合（工業用水道事業会計）</t>
    <rPh sb="0" eb="2">
      <t>タカハギ</t>
    </rPh>
    <rPh sb="3" eb="6">
      <t>キタイバラキ</t>
    </rPh>
    <rPh sb="6" eb="8">
      <t>コウイキ</t>
    </rPh>
    <rPh sb="8" eb="10">
      <t>ジム</t>
    </rPh>
    <rPh sb="10" eb="12">
      <t>クミアイ</t>
    </rPh>
    <rPh sb="13" eb="15">
      <t>コウギョウ</t>
    </rPh>
    <rPh sb="15" eb="16">
      <t>ヨウ</t>
    </rPh>
    <rPh sb="16" eb="18">
      <t>スイドウ</t>
    </rPh>
    <rPh sb="18" eb="20">
      <t>ジギョウ</t>
    </rPh>
    <rPh sb="20" eb="22">
      <t>カイケイ</t>
    </rPh>
    <phoneticPr fontId="2"/>
  </si>
  <si>
    <t>茨城租税債権管理機構</t>
    <rPh sb="0" eb="2">
      <t>イバラキ</t>
    </rPh>
    <rPh sb="2" eb="4">
      <t>ソゼイ</t>
    </rPh>
    <rPh sb="4" eb="6">
      <t>サイケン</t>
    </rPh>
    <rPh sb="6" eb="8">
      <t>カンリ</t>
    </rPh>
    <rPh sb="8" eb="10">
      <t>キコウ</t>
    </rPh>
    <phoneticPr fontId="2"/>
  </si>
  <si>
    <t>茨城県後期高齢者医療広域連合（一般会計）</t>
    <rPh sb="0" eb="3">
      <t>イバラキケン</t>
    </rPh>
    <rPh sb="3" eb="5">
      <t>コウキ</t>
    </rPh>
    <rPh sb="5" eb="8">
      <t>コウレイシャ</t>
    </rPh>
    <rPh sb="8" eb="10">
      <t>イリョウ</t>
    </rPh>
    <rPh sb="10" eb="12">
      <t>コウイキ</t>
    </rPh>
    <rPh sb="12" eb="14">
      <t>レンゴウ</t>
    </rPh>
    <rPh sb="15" eb="17">
      <t>イッパン</t>
    </rPh>
    <rPh sb="17" eb="19">
      <t>カイケイ</t>
    </rPh>
    <phoneticPr fontId="2"/>
  </si>
  <si>
    <t>茨城県後期高齢者医療広域連合（後期高齢医療特別会計）</t>
    <rPh sb="0" eb="3">
      <t>イバラキケン</t>
    </rPh>
    <rPh sb="3" eb="5">
      <t>コウキ</t>
    </rPh>
    <rPh sb="5" eb="8">
      <t>コウレイシャ</t>
    </rPh>
    <rPh sb="8" eb="10">
      <t>イリョウ</t>
    </rPh>
    <rPh sb="10" eb="12">
      <t>コウイキ</t>
    </rPh>
    <rPh sb="12" eb="14">
      <t>レンゴウ</t>
    </rPh>
    <rPh sb="15" eb="17">
      <t>コウキ</t>
    </rPh>
    <rPh sb="17" eb="19">
      <t>コウレイ</t>
    </rPh>
    <rPh sb="19" eb="21">
      <t>イリョウ</t>
    </rPh>
    <rPh sb="21" eb="23">
      <t>トクベツ</t>
    </rPh>
    <rPh sb="23" eb="25">
      <t>カイケイ</t>
    </rPh>
    <phoneticPr fontId="2"/>
  </si>
  <si>
    <t>‐</t>
    <phoneticPr fontId="2"/>
  </si>
  <si>
    <t>(都市整備事業基金)</t>
    <rPh sb="1" eb="3">
      <t>トシ</t>
    </rPh>
    <rPh sb="3" eb="5">
      <t>セイビ</t>
    </rPh>
    <rPh sb="5" eb="7">
      <t>ジギョウ</t>
    </rPh>
    <rPh sb="7" eb="9">
      <t>キキン</t>
    </rPh>
    <phoneticPr fontId="5"/>
  </si>
  <si>
    <t>(環境保全基金)</t>
    <rPh sb="1" eb="3">
      <t>カンキョウ</t>
    </rPh>
    <rPh sb="3" eb="5">
      <t>ホゼン</t>
    </rPh>
    <rPh sb="5" eb="7">
      <t>キキン</t>
    </rPh>
    <phoneticPr fontId="38"/>
  </si>
  <si>
    <t>(ふるさと応援基金)</t>
    <rPh sb="5" eb="7">
      <t>オウエン</t>
    </rPh>
    <rPh sb="7" eb="9">
      <t>キキン</t>
    </rPh>
    <phoneticPr fontId="38"/>
  </si>
  <si>
    <t>(瓦葺利夫人材育成基金)</t>
    <rPh sb="1" eb="3">
      <t>カワラブキ</t>
    </rPh>
    <rPh sb="3" eb="5">
      <t>トシオ</t>
    </rPh>
    <rPh sb="5" eb="7">
      <t>ジンザイ</t>
    </rPh>
    <rPh sb="7" eb="9">
      <t>イクセイ</t>
    </rPh>
    <rPh sb="9" eb="11">
      <t>キキン</t>
    </rPh>
    <phoneticPr fontId="38"/>
  </si>
  <si>
    <t>(石炭鉱害かんがい施設基金)</t>
    <rPh sb="1" eb="3">
      <t>セキタン</t>
    </rPh>
    <rPh sb="3" eb="5">
      <t>コウガイ</t>
    </rPh>
    <rPh sb="9" eb="11">
      <t>シセツ</t>
    </rPh>
    <rPh sb="11" eb="13">
      <t>キキン</t>
    </rPh>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</si>
</sst>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69604</c:v>
                </c:pt>
                <c:pt idx="2">
                  <c:v>68410</c:v>
                </c:pt>
                <c:pt idx="3">
                  <c:v>73019</c:v>
                </c:pt>
                <c:pt idx="4">
                  <c:v>76590</c:v>
                </c:pt>
              </c:numCache>
            </c:numRef>
          </c:val>
          <c:smooth val="0"/>
          <c:extLst>
            <c:ext xmlns:c16="http://schemas.microsoft.com/office/drawing/2014/chart" uri="{C3380CC4-5D6E-409C-BE32-E72D297353CC}">
              <c16:uniqueId val="{00000000-0ACA-48F8-80C5-81712D4BC89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101807</c:v>
                </c:pt>
                <c:pt idx="1">
                  <c:v>107898</c:v>
                </c:pt>
                <c:pt idx="2">
                  <c:v>48049</c:v>
                </c:pt>
                <c:pt idx="3">
                  <c:v>64348</c:v>
                </c:pt>
                <c:pt idx="4">
                  <c:v>47351</c:v>
                </c:pt>
              </c:numCache>
            </c:numRef>
          </c:val>
          <c:smooth val="0"/>
          <c:extLst>
            <c:ext xmlns:c16="http://schemas.microsoft.com/office/drawing/2014/chart" uri="{C3380CC4-5D6E-409C-BE32-E72D297353CC}">
              <c16:uniqueId val="{00000001-0ACA-48F8-80C5-81712D4BC89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8.23</c:v>
                </c:pt>
                <c:pt idx="1">
                  <c:v>8.69</c:v>
                </c:pt>
                <c:pt idx="2">
                  <c:v>9.27</c:v>
                </c:pt>
                <c:pt idx="3">
                  <c:v>6.02</c:v>
                </c:pt>
                <c:pt idx="4">
                  <c:v>5.22</c:v>
                </c:pt>
              </c:numCache>
            </c:numRef>
          </c:val>
          <c:extLst>
            <c:ext xmlns:c16="http://schemas.microsoft.com/office/drawing/2014/chart" uri="{C3380CC4-5D6E-409C-BE32-E72D297353CC}">
              <c16:uniqueId val="{00000000-3EA6-4A5F-BC0E-EFD72BF6A4F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14.88</c:v>
                </c:pt>
                <c:pt idx="1">
                  <c:v>18.59</c:v>
                </c:pt>
                <c:pt idx="2">
                  <c:v>25.85</c:v>
                </c:pt>
                <c:pt idx="3">
                  <c:v>18.899999999999999</c:v>
                </c:pt>
                <c:pt idx="4">
                  <c:v>15.2</c:v>
                </c:pt>
              </c:numCache>
            </c:numRef>
          </c:val>
          <c:extLst>
            <c:ext xmlns:c16="http://schemas.microsoft.com/office/drawing/2014/chart" uri="{C3380CC4-5D6E-409C-BE32-E72D297353CC}">
              <c16:uniqueId val="{00000001-3EA6-4A5F-BC0E-EFD72BF6A4F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5.78</c:v>
                </c:pt>
                <c:pt idx="1">
                  <c:v>5.35</c:v>
                </c:pt>
                <c:pt idx="2">
                  <c:v>7.07</c:v>
                </c:pt>
                <c:pt idx="3">
                  <c:v>-8.64</c:v>
                </c:pt>
                <c:pt idx="4">
                  <c:v>-2.69</c:v>
                </c:pt>
              </c:numCache>
            </c:numRef>
          </c:val>
          <c:smooth val="0"/>
          <c:extLst>
            <c:ext xmlns:c16="http://schemas.microsoft.com/office/drawing/2014/chart" uri="{C3380CC4-5D6E-409C-BE32-E72D297353CC}">
              <c16:uniqueId val="{00000002-3EA6-4A5F-BC0E-EFD72BF6A4F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933E-4CF9-B876-A7B109AE176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33E-4CF9-B876-A7B109AE1762}"/>
            </c:ext>
          </c:extLst>
        </c:ser>
        <c:ser>
          <c:idx val="2"/>
          <c:order val="2"/>
          <c:tx>
            <c:strRef>
              <c:f>データシート!$A$29</c:f>
              <c:strCache>
                <c:ptCount val="1"/>
                <c:pt idx="0">
                  <c:v>北茨城市介護保険事業特別会計（介護サービス事業勘定）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0.02</c:v>
                </c:pt>
                <c:pt idx="2">
                  <c:v>#N/A</c:v>
                </c:pt>
                <c:pt idx="3">
                  <c:v>0.02</c:v>
                </c:pt>
                <c:pt idx="4">
                  <c:v>#N/A</c:v>
                </c:pt>
                <c:pt idx="5">
                  <c:v>0.02</c:v>
                </c:pt>
                <c:pt idx="6">
                  <c:v>#N/A</c:v>
                </c:pt>
                <c:pt idx="7">
                  <c:v>0.01</c:v>
                </c:pt>
                <c:pt idx="8">
                  <c:v>#N/A</c:v>
                </c:pt>
                <c:pt idx="9">
                  <c:v>0.02</c:v>
                </c:pt>
              </c:numCache>
            </c:numRef>
          </c:val>
          <c:extLst>
            <c:ext xmlns:c16="http://schemas.microsoft.com/office/drawing/2014/chart" uri="{C3380CC4-5D6E-409C-BE32-E72D297353CC}">
              <c16:uniqueId val="{00000002-933E-4CF9-B876-A7B109AE1762}"/>
            </c:ext>
          </c:extLst>
        </c:ser>
        <c:ser>
          <c:idx val="3"/>
          <c:order val="3"/>
          <c:tx>
            <c:strRef>
              <c:f>データシート!$A$30</c:f>
              <c:strCache>
                <c:ptCount val="1"/>
                <c:pt idx="0">
                  <c:v>北茨城市国民健康保険事業特別会計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0.85</c:v>
                </c:pt>
                <c:pt idx="2">
                  <c:v>#N/A</c:v>
                </c:pt>
                <c:pt idx="3">
                  <c:v>0.85</c:v>
                </c:pt>
                <c:pt idx="4">
                  <c:v>#N/A</c:v>
                </c:pt>
                <c:pt idx="5">
                  <c:v>0.28999999999999998</c:v>
                </c:pt>
                <c:pt idx="6">
                  <c:v>#N/A</c:v>
                </c:pt>
                <c:pt idx="7">
                  <c:v>0.19</c:v>
                </c:pt>
                <c:pt idx="8">
                  <c:v>#N/A</c:v>
                </c:pt>
                <c:pt idx="9">
                  <c:v>0.19</c:v>
                </c:pt>
              </c:numCache>
            </c:numRef>
          </c:val>
          <c:extLst>
            <c:ext xmlns:c16="http://schemas.microsoft.com/office/drawing/2014/chart" uri="{C3380CC4-5D6E-409C-BE32-E72D297353CC}">
              <c16:uniqueId val="{00000003-933E-4CF9-B876-A7B109AE1762}"/>
            </c:ext>
          </c:extLst>
        </c:ser>
        <c:ser>
          <c:idx val="4"/>
          <c:order val="4"/>
          <c:tx>
            <c:strRef>
              <c:f>データシート!$A$31</c:f>
              <c:strCache>
                <c:ptCount val="1"/>
                <c:pt idx="0">
                  <c:v>北茨城市介護保険事業特別会計（保険事業勘定）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0.7</c:v>
                </c:pt>
                <c:pt idx="2">
                  <c:v>#N/A</c:v>
                </c:pt>
                <c:pt idx="3">
                  <c:v>0.76</c:v>
                </c:pt>
                <c:pt idx="4">
                  <c:v>#N/A</c:v>
                </c:pt>
                <c:pt idx="5">
                  <c:v>0.41</c:v>
                </c:pt>
                <c:pt idx="6">
                  <c:v>#N/A</c:v>
                </c:pt>
                <c:pt idx="7">
                  <c:v>2.2400000000000002</c:v>
                </c:pt>
                <c:pt idx="8">
                  <c:v>#N/A</c:v>
                </c:pt>
                <c:pt idx="9">
                  <c:v>1.88</c:v>
                </c:pt>
              </c:numCache>
            </c:numRef>
          </c:val>
          <c:extLst>
            <c:ext xmlns:c16="http://schemas.microsoft.com/office/drawing/2014/chart" uri="{C3380CC4-5D6E-409C-BE32-E72D297353CC}">
              <c16:uniqueId val="{00000004-933E-4CF9-B876-A7B109AE1762}"/>
            </c:ext>
          </c:extLst>
        </c:ser>
        <c:ser>
          <c:idx val="5"/>
          <c:order val="5"/>
          <c:tx>
            <c:strRef>
              <c:f>データシート!$A$32</c:f>
              <c:strCache>
                <c:ptCount val="1"/>
                <c:pt idx="0">
                  <c:v>北茨城市下水道事業会計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0.62</c:v>
                </c:pt>
                <c:pt idx="2">
                  <c:v>#N/A</c:v>
                </c:pt>
                <c:pt idx="3">
                  <c:v>1.1000000000000001</c:v>
                </c:pt>
                <c:pt idx="4">
                  <c:v>#N/A</c:v>
                </c:pt>
                <c:pt idx="5">
                  <c:v>1.73</c:v>
                </c:pt>
                <c:pt idx="6">
                  <c:v>#N/A</c:v>
                </c:pt>
                <c:pt idx="7">
                  <c:v>2.09</c:v>
                </c:pt>
                <c:pt idx="8">
                  <c:v>#N/A</c:v>
                </c:pt>
                <c:pt idx="9">
                  <c:v>1.93</c:v>
                </c:pt>
              </c:numCache>
            </c:numRef>
          </c:val>
          <c:extLst>
            <c:ext xmlns:c16="http://schemas.microsoft.com/office/drawing/2014/chart" uri="{C3380CC4-5D6E-409C-BE32-E72D297353CC}">
              <c16:uniqueId val="{00000005-933E-4CF9-B876-A7B109AE1762}"/>
            </c:ext>
          </c:extLst>
        </c:ser>
        <c:ser>
          <c:idx val="6"/>
          <c:order val="6"/>
          <c:tx>
            <c:strRef>
              <c:f>データシート!$A$33</c:f>
              <c:strCache>
                <c:ptCount val="1"/>
                <c:pt idx="0">
                  <c:v>北茨城市工業用水道事業会計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2.54</c:v>
                </c:pt>
                <c:pt idx="2">
                  <c:v>#N/A</c:v>
                </c:pt>
                <c:pt idx="3">
                  <c:v>2.33</c:v>
                </c:pt>
                <c:pt idx="4">
                  <c:v>#N/A</c:v>
                </c:pt>
                <c:pt idx="5">
                  <c:v>2.3199999999999998</c:v>
                </c:pt>
                <c:pt idx="6">
                  <c:v>#N/A</c:v>
                </c:pt>
                <c:pt idx="7">
                  <c:v>2.38</c:v>
                </c:pt>
                <c:pt idx="8">
                  <c:v>#N/A</c:v>
                </c:pt>
                <c:pt idx="9">
                  <c:v>2.15</c:v>
                </c:pt>
              </c:numCache>
            </c:numRef>
          </c:val>
          <c:extLst>
            <c:ext xmlns:c16="http://schemas.microsoft.com/office/drawing/2014/chart" uri="{C3380CC4-5D6E-409C-BE32-E72D297353CC}">
              <c16:uniqueId val="{00000006-933E-4CF9-B876-A7B109AE1762}"/>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8.2200000000000006</c:v>
                </c:pt>
                <c:pt idx="2">
                  <c:v>#N/A</c:v>
                </c:pt>
                <c:pt idx="3">
                  <c:v>8.69</c:v>
                </c:pt>
                <c:pt idx="4">
                  <c:v>#N/A</c:v>
                </c:pt>
                <c:pt idx="5">
                  <c:v>9.26</c:v>
                </c:pt>
                <c:pt idx="6">
                  <c:v>#N/A</c:v>
                </c:pt>
                <c:pt idx="7">
                  <c:v>6.01</c:v>
                </c:pt>
                <c:pt idx="8">
                  <c:v>#N/A</c:v>
                </c:pt>
                <c:pt idx="9">
                  <c:v>5.21</c:v>
                </c:pt>
              </c:numCache>
            </c:numRef>
          </c:val>
          <c:extLst>
            <c:ext xmlns:c16="http://schemas.microsoft.com/office/drawing/2014/chart" uri="{C3380CC4-5D6E-409C-BE32-E72D297353CC}">
              <c16:uniqueId val="{00000007-933E-4CF9-B876-A7B109AE1762}"/>
            </c:ext>
          </c:extLst>
        </c:ser>
        <c:ser>
          <c:idx val="8"/>
          <c:order val="8"/>
          <c:tx>
            <c:strRef>
              <c:f>データシート!$A$35</c:f>
              <c:strCache>
                <c:ptCount val="1"/>
                <c:pt idx="0">
                  <c:v>北茨城市水道事業会計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8.02</c:v>
                </c:pt>
                <c:pt idx="2">
                  <c:v>#N/A</c:v>
                </c:pt>
                <c:pt idx="3">
                  <c:v>9.0299999999999994</c:v>
                </c:pt>
                <c:pt idx="4">
                  <c:v>#N/A</c:v>
                </c:pt>
                <c:pt idx="5">
                  <c:v>8.18</c:v>
                </c:pt>
                <c:pt idx="6">
                  <c:v>#N/A</c:v>
                </c:pt>
                <c:pt idx="7">
                  <c:v>6.9</c:v>
                </c:pt>
                <c:pt idx="8">
                  <c:v>#N/A</c:v>
                </c:pt>
                <c:pt idx="9">
                  <c:v>5.25</c:v>
                </c:pt>
              </c:numCache>
            </c:numRef>
          </c:val>
          <c:extLst>
            <c:ext xmlns:c16="http://schemas.microsoft.com/office/drawing/2014/chart" uri="{C3380CC4-5D6E-409C-BE32-E72D297353CC}">
              <c16:uniqueId val="{00000008-933E-4CF9-B876-A7B109AE1762}"/>
            </c:ext>
          </c:extLst>
        </c:ser>
        <c:ser>
          <c:idx val="9"/>
          <c:order val="9"/>
          <c:tx>
            <c:strRef>
              <c:f>データシート!$A$36</c:f>
              <c:strCache>
                <c:ptCount val="1"/>
                <c:pt idx="0">
                  <c:v>北茨城市民病院事業会計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2.2999999999999998</c:v>
                </c:pt>
                <c:pt idx="2">
                  <c:v>#N/A</c:v>
                </c:pt>
                <c:pt idx="3">
                  <c:v>8.9499999999999993</c:v>
                </c:pt>
                <c:pt idx="4">
                  <c:v>#N/A</c:v>
                </c:pt>
                <c:pt idx="5">
                  <c:v>9.65</c:v>
                </c:pt>
                <c:pt idx="6">
                  <c:v>#N/A</c:v>
                </c:pt>
                <c:pt idx="7">
                  <c:v>8.3699999999999992</c:v>
                </c:pt>
                <c:pt idx="8">
                  <c:v>#N/A</c:v>
                </c:pt>
                <c:pt idx="9">
                  <c:v>6.86</c:v>
                </c:pt>
              </c:numCache>
            </c:numRef>
          </c:val>
          <c:extLst>
            <c:ext xmlns:c16="http://schemas.microsoft.com/office/drawing/2014/chart" uri="{C3380CC4-5D6E-409C-BE32-E72D297353CC}">
              <c16:uniqueId val="{00000009-933E-4CF9-B876-A7B109AE176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1329</c:v>
                </c:pt>
                <c:pt idx="5">
                  <c:v>1308</c:v>
                </c:pt>
                <c:pt idx="8">
                  <c:v>1318</c:v>
                </c:pt>
                <c:pt idx="11">
                  <c:v>1340</c:v>
                </c:pt>
                <c:pt idx="14">
                  <c:v>1395</c:v>
                </c:pt>
              </c:numCache>
            </c:numRef>
          </c:val>
          <c:extLst>
            <c:ext xmlns:c16="http://schemas.microsoft.com/office/drawing/2014/chart" uri="{C3380CC4-5D6E-409C-BE32-E72D297353CC}">
              <c16:uniqueId val="{00000000-7B15-446A-A036-BEC4D9445B8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B15-446A-A036-BEC4D9445B8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15</c:v>
                </c:pt>
                <c:pt idx="3">
                  <c:v>0</c:v>
                </c:pt>
                <c:pt idx="6">
                  <c:v>0</c:v>
                </c:pt>
                <c:pt idx="9">
                  <c:v>0</c:v>
                </c:pt>
                <c:pt idx="12">
                  <c:v>0</c:v>
                </c:pt>
              </c:numCache>
            </c:numRef>
          </c:val>
          <c:extLst>
            <c:ext xmlns:c16="http://schemas.microsoft.com/office/drawing/2014/chart" uri="{C3380CC4-5D6E-409C-BE32-E72D297353CC}">
              <c16:uniqueId val="{00000002-7B15-446A-A036-BEC4D9445B8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11</c:v>
                </c:pt>
                <c:pt idx="3">
                  <c:v>20</c:v>
                </c:pt>
                <c:pt idx="6">
                  <c:v>48</c:v>
                </c:pt>
                <c:pt idx="9">
                  <c:v>85</c:v>
                </c:pt>
                <c:pt idx="12">
                  <c:v>102</c:v>
                </c:pt>
              </c:numCache>
            </c:numRef>
          </c:val>
          <c:extLst>
            <c:ext xmlns:c16="http://schemas.microsoft.com/office/drawing/2014/chart" uri="{C3380CC4-5D6E-409C-BE32-E72D297353CC}">
              <c16:uniqueId val="{00000003-7B15-446A-A036-BEC4D9445B8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312</c:v>
                </c:pt>
                <c:pt idx="3">
                  <c:v>268</c:v>
                </c:pt>
                <c:pt idx="6">
                  <c:v>295</c:v>
                </c:pt>
                <c:pt idx="9">
                  <c:v>404</c:v>
                </c:pt>
                <c:pt idx="12">
                  <c:v>386</c:v>
                </c:pt>
              </c:numCache>
            </c:numRef>
          </c:val>
          <c:extLst>
            <c:ext xmlns:c16="http://schemas.microsoft.com/office/drawing/2014/chart" uri="{C3380CC4-5D6E-409C-BE32-E72D297353CC}">
              <c16:uniqueId val="{00000004-7B15-446A-A036-BEC4D9445B8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B15-446A-A036-BEC4D9445B8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B15-446A-A036-BEC4D9445B8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1991</c:v>
                </c:pt>
                <c:pt idx="3">
                  <c:v>2161</c:v>
                </c:pt>
                <c:pt idx="6">
                  <c:v>2182</c:v>
                </c:pt>
                <c:pt idx="9">
                  <c:v>2189</c:v>
                </c:pt>
                <c:pt idx="12">
                  <c:v>2147</c:v>
                </c:pt>
              </c:numCache>
            </c:numRef>
          </c:val>
          <c:extLst>
            <c:ext xmlns:c16="http://schemas.microsoft.com/office/drawing/2014/chart" uri="{C3380CC4-5D6E-409C-BE32-E72D297353CC}">
              <c16:uniqueId val="{00000007-7B15-446A-A036-BEC4D9445B8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1000</c:v>
                </c:pt>
                <c:pt idx="2">
                  <c:v>#N/A</c:v>
                </c:pt>
                <c:pt idx="3">
                  <c:v>#N/A</c:v>
                </c:pt>
                <c:pt idx="4">
                  <c:v>1141</c:v>
                </c:pt>
                <c:pt idx="5">
                  <c:v>#N/A</c:v>
                </c:pt>
                <c:pt idx="6">
                  <c:v>#N/A</c:v>
                </c:pt>
                <c:pt idx="7">
                  <c:v>1207</c:v>
                </c:pt>
                <c:pt idx="8">
                  <c:v>#N/A</c:v>
                </c:pt>
                <c:pt idx="9">
                  <c:v>#N/A</c:v>
                </c:pt>
                <c:pt idx="10">
                  <c:v>1338</c:v>
                </c:pt>
                <c:pt idx="11">
                  <c:v>#N/A</c:v>
                </c:pt>
                <c:pt idx="12">
                  <c:v>#N/A</c:v>
                </c:pt>
                <c:pt idx="13">
                  <c:v>1240</c:v>
                </c:pt>
                <c:pt idx="14">
                  <c:v>#N/A</c:v>
                </c:pt>
              </c:numCache>
            </c:numRef>
          </c:val>
          <c:smooth val="0"/>
          <c:extLst>
            <c:ext xmlns:c16="http://schemas.microsoft.com/office/drawing/2014/chart" uri="{C3380CC4-5D6E-409C-BE32-E72D297353CC}">
              <c16:uniqueId val="{00000008-7B15-446A-A036-BEC4D9445B8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15678</c:v>
                </c:pt>
                <c:pt idx="5">
                  <c:v>15427</c:v>
                </c:pt>
                <c:pt idx="8">
                  <c:v>15036</c:v>
                </c:pt>
                <c:pt idx="11">
                  <c:v>14655</c:v>
                </c:pt>
                <c:pt idx="14">
                  <c:v>13772</c:v>
                </c:pt>
              </c:numCache>
            </c:numRef>
          </c:val>
          <c:extLst>
            <c:ext xmlns:c16="http://schemas.microsoft.com/office/drawing/2014/chart" uri="{C3380CC4-5D6E-409C-BE32-E72D297353CC}">
              <c16:uniqueId val="{00000000-7AB3-489D-9DBD-B50C724348E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2531</c:v>
                </c:pt>
                <c:pt idx="5">
                  <c:v>2479</c:v>
                </c:pt>
                <c:pt idx="8">
                  <c:v>2472</c:v>
                </c:pt>
                <c:pt idx="11">
                  <c:v>1882</c:v>
                </c:pt>
                <c:pt idx="14">
                  <c:v>2452</c:v>
                </c:pt>
              </c:numCache>
            </c:numRef>
          </c:val>
          <c:extLst>
            <c:ext xmlns:c16="http://schemas.microsoft.com/office/drawing/2014/chart" uri="{C3380CC4-5D6E-409C-BE32-E72D297353CC}">
              <c16:uniqueId val="{00000001-7AB3-489D-9DBD-B50C724348E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3128</c:v>
                </c:pt>
                <c:pt idx="5">
                  <c:v>4238</c:v>
                </c:pt>
                <c:pt idx="8">
                  <c:v>4865</c:v>
                </c:pt>
                <c:pt idx="11">
                  <c:v>4271</c:v>
                </c:pt>
                <c:pt idx="14">
                  <c:v>3695</c:v>
                </c:pt>
              </c:numCache>
            </c:numRef>
          </c:val>
          <c:extLst>
            <c:ext xmlns:c16="http://schemas.microsoft.com/office/drawing/2014/chart" uri="{C3380CC4-5D6E-409C-BE32-E72D297353CC}">
              <c16:uniqueId val="{00000002-7AB3-489D-9DBD-B50C724348E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AB3-489D-9DBD-B50C724348E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AB3-489D-9DBD-B50C724348E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3</c:v>
                </c:pt>
                <c:pt idx="3">
                  <c:v>0</c:v>
                </c:pt>
                <c:pt idx="6">
                  <c:v>2</c:v>
                </c:pt>
                <c:pt idx="9">
                  <c:v>2</c:v>
                </c:pt>
                <c:pt idx="12">
                  <c:v>0</c:v>
                </c:pt>
              </c:numCache>
            </c:numRef>
          </c:val>
          <c:extLst>
            <c:ext xmlns:c16="http://schemas.microsoft.com/office/drawing/2014/chart" uri="{C3380CC4-5D6E-409C-BE32-E72D297353CC}">
              <c16:uniqueId val="{00000005-7AB3-489D-9DBD-B50C724348E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2767</c:v>
                </c:pt>
                <c:pt idx="3">
                  <c:v>2750</c:v>
                </c:pt>
                <c:pt idx="6">
                  <c:v>2709</c:v>
                </c:pt>
                <c:pt idx="9">
                  <c:v>2670</c:v>
                </c:pt>
                <c:pt idx="12">
                  <c:v>2652</c:v>
                </c:pt>
              </c:numCache>
            </c:numRef>
          </c:val>
          <c:extLst>
            <c:ext xmlns:c16="http://schemas.microsoft.com/office/drawing/2014/chart" uri="{C3380CC4-5D6E-409C-BE32-E72D297353CC}">
              <c16:uniqueId val="{00000006-7AB3-489D-9DBD-B50C724348E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408</c:v>
                </c:pt>
                <c:pt idx="3">
                  <c:v>1030</c:v>
                </c:pt>
                <c:pt idx="6">
                  <c:v>1278</c:v>
                </c:pt>
                <c:pt idx="9">
                  <c:v>1578</c:v>
                </c:pt>
                <c:pt idx="12">
                  <c:v>1480</c:v>
                </c:pt>
              </c:numCache>
            </c:numRef>
          </c:val>
          <c:extLst>
            <c:ext xmlns:c16="http://schemas.microsoft.com/office/drawing/2014/chart" uri="{C3380CC4-5D6E-409C-BE32-E72D297353CC}">
              <c16:uniqueId val="{00000007-7AB3-489D-9DBD-B50C724348E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5472</c:v>
                </c:pt>
                <c:pt idx="3">
                  <c:v>5323</c:v>
                </c:pt>
                <c:pt idx="6">
                  <c:v>5013</c:v>
                </c:pt>
                <c:pt idx="9">
                  <c:v>3715</c:v>
                </c:pt>
                <c:pt idx="12">
                  <c:v>4892</c:v>
                </c:pt>
              </c:numCache>
            </c:numRef>
          </c:val>
          <c:extLst>
            <c:ext xmlns:c16="http://schemas.microsoft.com/office/drawing/2014/chart" uri="{C3380CC4-5D6E-409C-BE32-E72D297353CC}">
              <c16:uniqueId val="{00000008-7AB3-489D-9DBD-B50C724348E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AB3-489D-9DBD-B50C724348E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23122</c:v>
                </c:pt>
                <c:pt idx="3">
                  <c:v>23847</c:v>
                </c:pt>
                <c:pt idx="6">
                  <c:v>22803</c:v>
                </c:pt>
                <c:pt idx="9">
                  <c:v>22386</c:v>
                </c:pt>
                <c:pt idx="12">
                  <c:v>21150</c:v>
                </c:pt>
              </c:numCache>
            </c:numRef>
          </c:val>
          <c:extLst>
            <c:ext xmlns:c16="http://schemas.microsoft.com/office/drawing/2014/chart" uri="{C3380CC4-5D6E-409C-BE32-E72D297353CC}">
              <c16:uniqueId val="{0000000A-7AB3-489D-9DBD-B50C724348E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10434</c:v>
                </c:pt>
                <c:pt idx="2">
                  <c:v>#N/A</c:v>
                </c:pt>
                <c:pt idx="3">
                  <c:v>#N/A</c:v>
                </c:pt>
                <c:pt idx="4">
                  <c:v>10805</c:v>
                </c:pt>
                <c:pt idx="5">
                  <c:v>#N/A</c:v>
                </c:pt>
                <c:pt idx="6">
                  <c:v>#N/A</c:v>
                </c:pt>
                <c:pt idx="7">
                  <c:v>9433</c:v>
                </c:pt>
                <c:pt idx="8">
                  <c:v>#N/A</c:v>
                </c:pt>
                <c:pt idx="9">
                  <c:v>#N/A</c:v>
                </c:pt>
                <c:pt idx="10">
                  <c:v>9543</c:v>
                </c:pt>
                <c:pt idx="11">
                  <c:v>#N/A</c:v>
                </c:pt>
                <c:pt idx="12">
                  <c:v>#N/A</c:v>
                </c:pt>
                <c:pt idx="13">
                  <c:v>10256</c:v>
                </c:pt>
                <c:pt idx="14">
                  <c:v>#N/A</c:v>
                </c:pt>
              </c:numCache>
            </c:numRef>
          </c:val>
          <c:smooth val="0"/>
          <c:extLst>
            <c:ext xmlns:c16="http://schemas.microsoft.com/office/drawing/2014/chart" uri="{C3380CC4-5D6E-409C-BE32-E72D297353CC}">
              <c16:uniqueId val="{0000000B-7AB3-489D-9DBD-B50C724348E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2775</c:v>
                </c:pt>
                <c:pt idx="1">
                  <c:v>2058</c:v>
                </c:pt>
                <c:pt idx="2">
                  <c:v>1704</c:v>
                </c:pt>
              </c:numCache>
            </c:numRef>
          </c:val>
          <c:extLst>
            <c:ext xmlns:c16="http://schemas.microsoft.com/office/drawing/2014/chart" uri="{C3380CC4-5D6E-409C-BE32-E72D297353CC}">
              <c16:uniqueId val="{00000000-91B3-4B9E-89D3-F410ED27CF2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623</c:v>
                </c:pt>
                <c:pt idx="1">
                  <c:v>675</c:v>
                </c:pt>
                <c:pt idx="2">
                  <c:v>512</c:v>
                </c:pt>
              </c:numCache>
            </c:numRef>
          </c:val>
          <c:extLst>
            <c:ext xmlns:c16="http://schemas.microsoft.com/office/drawing/2014/chart" uri="{C3380CC4-5D6E-409C-BE32-E72D297353CC}">
              <c16:uniqueId val="{00000001-91B3-4B9E-89D3-F410ED27CF2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1347</c:v>
                </c:pt>
                <c:pt idx="1">
                  <c:v>1231</c:v>
                </c:pt>
                <c:pt idx="2">
                  <c:v>1231</c:v>
                </c:pt>
              </c:numCache>
            </c:numRef>
          </c:val>
          <c:extLst>
            <c:ext xmlns:c16="http://schemas.microsoft.com/office/drawing/2014/chart" uri="{C3380CC4-5D6E-409C-BE32-E72D297353CC}">
              <c16:uniqueId val="{00000002-91B3-4B9E-89D3-F410ED27CF2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茨城県北茨城市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元利償還金は、臨時財政対策債等の償還額が減少したことにより、前年度から約</a:t>
          </a:r>
          <a:r>
            <a:rPr kumimoji="1" lang="en-US" altLang="ja-JP" sz="1200">
              <a:latin typeface="ＭＳ ゴシック" pitchFamily="49" charset="-128"/>
              <a:ea typeface="ＭＳ ゴシック" pitchFamily="49" charset="-128"/>
            </a:rPr>
            <a:t>43</a:t>
          </a:r>
          <a:r>
            <a:rPr kumimoji="1" lang="ja-JP" altLang="en-US" sz="1200">
              <a:latin typeface="ＭＳ ゴシック" pitchFamily="49" charset="-128"/>
              <a:ea typeface="ＭＳ ゴシック" pitchFamily="49" charset="-128"/>
            </a:rPr>
            <a:t>百万円減少した。公営企業債の元利償還金に対する繰入金は、水道事業及び下水道事業に対する繰出金が減少したことにより、約</a:t>
          </a:r>
          <a:r>
            <a:rPr kumimoji="1" lang="en-US" altLang="ja-JP" sz="1200">
              <a:latin typeface="ＭＳ ゴシック" pitchFamily="49" charset="-128"/>
              <a:ea typeface="ＭＳ ゴシック" pitchFamily="49" charset="-128"/>
            </a:rPr>
            <a:t>18</a:t>
          </a:r>
          <a:r>
            <a:rPr kumimoji="1" lang="ja-JP" altLang="en-US" sz="1200">
              <a:latin typeface="ＭＳ ゴシック" pitchFamily="49" charset="-128"/>
              <a:ea typeface="ＭＳ ゴシック" pitchFamily="49" charset="-128"/>
            </a:rPr>
            <a:t>百万円の減となった。組合が起こした地方債の元利償還金に対する負担金等は、新清掃センター建設事業債の償還開始とともに年々増加している。算入公債費等は、令和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年度東日本大震災全国緊急防災施設等債の理論償還算入開始による増等により、前年度から約</a:t>
          </a:r>
          <a:r>
            <a:rPr kumimoji="1" lang="en-US" altLang="ja-JP" sz="1200">
              <a:latin typeface="ＭＳ ゴシック" pitchFamily="49" charset="-128"/>
              <a:ea typeface="ＭＳ ゴシック" pitchFamily="49" charset="-128"/>
            </a:rPr>
            <a:t>35</a:t>
          </a:r>
          <a:r>
            <a:rPr kumimoji="1" lang="ja-JP" altLang="en-US" sz="1200">
              <a:latin typeface="ＭＳ ゴシック" pitchFamily="49" charset="-128"/>
              <a:ea typeface="ＭＳ ゴシック" pitchFamily="49" charset="-128"/>
            </a:rPr>
            <a:t>百円の増加した。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今後も公共施設の老朽化対策は続くため、借入額の抑制や繰上償還の実施など比率上昇の抑制に努める。また、将来に過度に負担を残さないよう市債管理を念頭に置き、財政運営に努める。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減債基金残高のうち、実質公債費比率の算定に用いる満期一括償還地方債の償還の財源として積み立てた額はない。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茨城県北茨城市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将来負担額は、一般会計等に係る地方債の現在高が令和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年度以降、新規発行額が償還額を下回り減少傾向となっている。公営企業債等見込額は、下水道事業の経常損益の計上等により前年度より増加したが、今後は令和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年度並みの水準となる見込みである。組合等負担等見込額は、広域での清掃センター建設に係る組合債残高の減少により前年度から約</a:t>
          </a:r>
          <a:r>
            <a:rPr kumimoji="1" lang="en-US" altLang="ja-JP" sz="1200">
              <a:latin typeface="ＭＳ ゴシック" pitchFamily="49" charset="-128"/>
              <a:ea typeface="ＭＳ ゴシック" pitchFamily="49" charset="-128"/>
            </a:rPr>
            <a:t>98</a:t>
          </a:r>
          <a:r>
            <a:rPr kumimoji="1" lang="ja-JP" altLang="en-US" sz="1200">
              <a:latin typeface="ＭＳ ゴシック" pitchFamily="49" charset="-128"/>
              <a:ea typeface="ＭＳ ゴシック" pitchFamily="49" charset="-128"/>
            </a:rPr>
            <a:t>百万円の減となった。</a:t>
          </a:r>
        </a:p>
        <a:p>
          <a:r>
            <a:rPr kumimoji="1" lang="ja-JP" altLang="en-US" sz="1200">
              <a:latin typeface="ＭＳ ゴシック" pitchFamily="49" charset="-128"/>
              <a:ea typeface="ＭＳ ゴシック" pitchFamily="49" charset="-128"/>
            </a:rPr>
            <a:t>　充当可能財源等は、充当可能基金が令和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年度に積み増しを行ったが、令和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年度以降、</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震災復興特別交付税返還金、台風第</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号に係る災害復旧等の臨時財政需要</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のための</a:t>
          </a:r>
          <a:r>
            <a:rPr kumimoji="1" lang="ja-JP" altLang="en-US" sz="1200">
              <a:latin typeface="ＭＳ ゴシック" pitchFamily="49" charset="-128"/>
              <a:ea typeface="ＭＳ ゴシック" pitchFamily="49" charset="-128"/>
            </a:rPr>
            <a:t>取崩しにより減額傾向となっている。充当可能特定歳入は、下水道事業に対する一般会計等からの繰入見込の増に伴い、都市計画税収の充当見込額が約</a:t>
          </a:r>
          <a:r>
            <a:rPr kumimoji="1" lang="en-US" altLang="ja-JP" sz="1200">
              <a:latin typeface="ＭＳ ゴシック" pitchFamily="49" charset="-128"/>
              <a:ea typeface="ＭＳ ゴシック" pitchFamily="49" charset="-128"/>
            </a:rPr>
            <a:t>570</a:t>
          </a:r>
          <a:r>
            <a:rPr kumimoji="1" lang="ja-JP" altLang="en-US" sz="1200">
              <a:latin typeface="ＭＳ ゴシック" pitchFamily="49" charset="-128"/>
              <a:ea typeface="ＭＳ ゴシック" pitchFamily="49" charset="-128"/>
            </a:rPr>
            <a:t>百万円増加となった。基準財政需要額算入見込額は臨時財政対策債償還費の減等により、全体で約</a:t>
          </a:r>
          <a:r>
            <a:rPr kumimoji="1" lang="en-US" altLang="ja-JP" sz="1200">
              <a:latin typeface="ＭＳ ゴシック" pitchFamily="49" charset="-128"/>
              <a:ea typeface="ＭＳ ゴシック" pitchFamily="49" charset="-128"/>
            </a:rPr>
            <a:t>883</a:t>
          </a:r>
          <a:r>
            <a:rPr kumimoji="1" lang="ja-JP" altLang="en-US" sz="1200">
              <a:latin typeface="ＭＳ ゴシック" pitchFamily="49" charset="-128"/>
              <a:ea typeface="ＭＳ ゴシック" pitchFamily="49" charset="-128"/>
            </a:rPr>
            <a:t>百万円の減少となった。</a:t>
          </a:r>
        </a:p>
        <a:p>
          <a:r>
            <a:rPr kumimoji="1" lang="ja-JP" altLang="en-US" sz="1200">
              <a:latin typeface="ＭＳ ゴシック" pitchFamily="49" charset="-128"/>
              <a:ea typeface="ＭＳ ゴシック" pitchFamily="49" charset="-128"/>
            </a:rPr>
            <a:t>　今後も人件費及び扶助費の増加、公債費等の財政負担が大きい状況が当面続き、一般財源が厳しい状況が予想されることから、引き続き適正な基金の管理に努める。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また、充当可能財源の減少が見込まれることから、過度に将来負担が発生しないよう財政運営等を行っていく。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茨城県北茨城市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年度については、財政調整基金が約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355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百万円、減債基金が約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234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百円等の繰入を行ったことなどから、基金全体では前年度と比較し約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518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百万円の減額となった。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件費、扶助費などの経常経費の増加傾向や公債費の財政負担が大きくなっている状況に加え、今後の経済状況の変化や新たな行政需要に対応するため、一般財源の確保が厳しい状況になることが予想されることから、財政調整基金及び減債基金を適正に管理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その他の基金については、積み立てるべき原資が収入された場合等に積立を行い、その後、基金を活用すべき事業を実施する際の財源として活用する。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・都市整備事業基金：都市施設の整備を目的とする事業の効率的な推進を図るための施策</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・環境保全基金：市民の健康と生活環境を保全するための施策</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・ふるさと応援基金：ふるさとの教育又は文化の振興、福祉又は少子化対策、自然環境の保全、産業の振興、医療の充実等に関する事業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・瓦葺利夫人材育成基金：次代を担う有為な人材の育成に資する施策</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・石炭鉱害かんがい施設基金：石炭鉱害復旧用に設置した臼場</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C</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地区の用水かんがい施設の維持管理費用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・都市整備事業基金：しゃぼん玉公園整備事業の財源として約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百円を繰入れたことによる減額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・ふるさと応援基金：寄附の増により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円積み立てたものの、学校給</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食費</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補助金等の財源として約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り、全体として約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・瓦葺利夫人材育成基金：寄附額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百万円の積立に対して、奨学金の財源として約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百万円取り崩したことにより、全体として約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・都市整備事業基金：市有地売払収入等を積立てながら、都市施設の整備を目的とする事業への活用を図る。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・環境保全基金：環境保全関係負担金受入金を積み立てながら、環境保全に資する事業への活用を図る。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・ふるさと応援基金：ふるさと応援寄附を積み立てながら、寄附の目的に応じた事業に充当する。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・瓦葺利夫人材育成基金：時代を担う優位な人材の育成に資する施策への活用を図る。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・石炭鉱害かんがい施設基金：鉱害を受けた臼場地区内の用水施設の施設維持管理費に充当する。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年度については、震災復興特別交付税精算（高北清掃センター建設事業関係）に伴う収入の減、公共施設等の電気料の増額及び</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DX</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推進事業等の臨時的経費の財源不足に対応するため、約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355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百万円の繰入を行った。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人件費、扶助費などの経常経費の増加に伴い、一般財源が厳しい状況になることが予想される中で、今後の経済状況の変化や新たな行政需要に対応するため、適正な基金管理に努める。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当面は、災害への備え等や過去の実績を考慮し、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億円程度を目標に積立てることとしている。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旧清掃センター施設整備事業債の繰上償還費用及び旧清掃センター施設解体事業債借入相当額を借入せず基金充当により対応したことにより、約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百万円の繰入を行った。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また、普通交付税の再算定により措置された臨時財政対策債償還基金費等、約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年度以降に実施した公共施設の大規模建設事業費</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に係る市債償還額の割合が大きくなっており、今後数年間は公債費への財政負担が大きい状況が続くことから、償還金の一部に活用するほか、繰上償還を行うための財源として活用を予定している。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今後は、当面の財政負担を見据え、一定の額を確保できるよう基金管理に努める。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茨城県北茨城市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40,014
39,362
186.79
20,591,498
19,971,300
584,637
11,209,981
21,150,191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102.2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市税において、市民税は、法人市民税が年度により増減はあるものの、</a:t>
          </a:r>
          <a:r>
            <a:rPr kumimoji="1" lang="ja-JP" altLang="en-US" sz="1200">
              <a:latin typeface="ＭＳ Ｐゴシック" panose="020B0600070205080204" pitchFamily="50" charset="-128"/>
              <a:ea typeface="ＭＳ Ｐゴシック" panose="020B0600070205080204" pitchFamily="50" charset="-128"/>
            </a:rPr>
            <a:t>市民税全体としては大きな減少がなく推移しており、固定資産税は、土地の減額があるものの、家屋・償却資産が企業の設備投資や大規模太陽光発電施設の整備により増加傾向が続いている。</a:t>
          </a:r>
        </a:p>
        <a:p>
          <a:r>
            <a:rPr kumimoji="1" lang="ja-JP" altLang="en-US" sz="1200">
              <a:latin typeface="ＭＳ Ｐゴシック" panose="020B0600070205080204" pitchFamily="50" charset="-128"/>
              <a:ea typeface="ＭＳ Ｐゴシック" panose="020B0600070205080204" pitchFamily="50" charset="-128"/>
            </a:rPr>
            <a:t>   市税全体では前年度より約</a:t>
          </a:r>
          <a:r>
            <a:rPr kumimoji="1" lang="en-US" altLang="ja-JP" sz="1200">
              <a:latin typeface="ＭＳ Ｐゴシック" panose="020B0600070205080204" pitchFamily="50" charset="-128"/>
              <a:ea typeface="ＭＳ Ｐゴシック" panose="020B0600070205080204" pitchFamily="50" charset="-128"/>
            </a:rPr>
            <a:t>41</a:t>
          </a:r>
          <a:r>
            <a:rPr kumimoji="1" lang="ja-JP" altLang="en-US" sz="1200">
              <a:latin typeface="ＭＳ Ｐゴシック" panose="020B0600070205080204" pitchFamily="50" charset="-128"/>
              <a:ea typeface="ＭＳ Ｐゴシック" panose="020B0600070205080204" pitchFamily="50" charset="-128"/>
            </a:rPr>
            <a:t>百万円の収入増となり、近年も安定して収入が確保できており、類似団体と比較して</a:t>
          </a:r>
          <a:r>
            <a:rPr kumimoji="1" lang="en-US" altLang="ja-JP" sz="1200">
              <a:latin typeface="ＭＳ Ｐゴシック" panose="020B0600070205080204" pitchFamily="50" charset="-128"/>
              <a:ea typeface="ＭＳ Ｐゴシック" panose="020B0600070205080204" pitchFamily="50" charset="-128"/>
            </a:rPr>
            <a:t>0.14</a:t>
          </a:r>
          <a:r>
            <a:rPr kumimoji="1" lang="ja-JP" altLang="en-US" sz="1200">
              <a:latin typeface="ＭＳ Ｐゴシック" panose="020B0600070205080204" pitchFamily="50" charset="-128"/>
              <a:ea typeface="ＭＳ Ｐゴシック" panose="020B0600070205080204" pitchFamily="50" charset="-128"/>
            </a:rPr>
            <a:t>ポイント高くなっている。</a:t>
          </a:r>
        </a:p>
        <a:p>
          <a:r>
            <a:rPr kumimoji="1" lang="ja-JP" altLang="en-US" sz="1200">
              <a:latin typeface="ＭＳ Ｐゴシック" panose="020B0600070205080204" pitchFamily="50" charset="-128"/>
              <a:ea typeface="ＭＳ Ｐゴシック" panose="020B0600070205080204" pitchFamily="50" charset="-128"/>
            </a:rPr>
            <a:t>　 今後は、人口減少や償却資産の減価償却等に伴う市税の減額が想定されることから、収納率の維持を図り、自主財源の確保に努める。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137583</xdr:rowOff>
    </xdr:from>
    <xdr:to>
      <xdr:col>23</xdr:col>
      <xdr:colOff>133350</xdr:colOff>
      <xdr:row>39</xdr:row>
      <xdr:rowOff>157692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82413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157692</xdr:rowOff>
    </xdr:from>
    <xdr:to>
      <xdr:col>19</xdr:col>
      <xdr:colOff>133350</xdr:colOff>
      <xdr:row>39</xdr:row>
      <xdr:rowOff>157692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8442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137583</xdr:rowOff>
    </xdr:from>
    <xdr:to>
      <xdr:col>15</xdr:col>
      <xdr:colOff>82550</xdr:colOff>
      <xdr:row>39</xdr:row>
      <xdr:rowOff>157692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8241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91669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97367</xdr:rowOff>
    </xdr:from>
    <xdr:to>
      <xdr:col>11</xdr:col>
      <xdr:colOff>31750</xdr:colOff>
      <xdr:row>39</xdr:row>
      <xdr:rowOff>137583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7839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156633</xdr:rowOff>
    </xdr:from>
    <xdr:to>
      <xdr:col>11</xdr:col>
      <xdr:colOff>82550</xdr:colOff>
      <xdr:row>41</xdr:row>
      <xdr:rowOff>86783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71560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51452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103310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61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106892</xdr:rowOff>
    </xdr:from>
    <xdr:to>
      <xdr:col>19</xdr:col>
      <xdr:colOff>184150</xdr:colOff>
      <xdr:row>40</xdr:row>
      <xdr:rowOff>37042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47219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562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106892</xdr:rowOff>
    </xdr:from>
    <xdr:to>
      <xdr:col>15</xdr:col>
      <xdr:colOff>133350</xdr:colOff>
      <xdr:row>40</xdr:row>
      <xdr:rowOff>37042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47219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86783</xdr:rowOff>
    </xdr:from>
    <xdr:to>
      <xdr:col>11</xdr:col>
      <xdr:colOff>82550</xdr:colOff>
      <xdr:row>40</xdr:row>
      <xdr:rowOff>16933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27110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46567</xdr:rowOff>
    </xdr:from>
    <xdr:to>
      <xdr:col>7</xdr:col>
      <xdr:colOff>31750</xdr:colOff>
      <xdr:row>39</xdr:row>
      <xdr:rowOff>148167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158344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類似団体平均と比較して</a:t>
          </a:r>
          <a:r>
            <a:rPr kumimoji="1" lang="en-US" altLang="ja-JP" sz="1200">
              <a:latin typeface="ＭＳ Ｐゴシック" panose="020B0600070205080204" pitchFamily="50" charset="-128"/>
              <a:ea typeface="ＭＳ Ｐゴシック" panose="020B0600070205080204" pitchFamily="50" charset="-128"/>
            </a:rPr>
            <a:t>5.4</a:t>
          </a:r>
          <a:r>
            <a:rPr kumimoji="1" lang="ja-JP" altLang="en-US" sz="1200">
              <a:latin typeface="ＭＳ Ｐゴシック" panose="020B0600070205080204" pitchFamily="50" charset="-128"/>
              <a:ea typeface="ＭＳ Ｐゴシック" panose="020B0600070205080204" pitchFamily="50" charset="-128"/>
            </a:rPr>
            <a:t>ポイント高くなっている。扶助費が</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ポイント、公債費が</a:t>
          </a:r>
          <a:r>
            <a:rPr kumimoji="1" lang="en-US" altLang="ja-JP" sz="1200">
              <a:latin typeface="ＭＳ Ｐゴシック" panose="020B0600070205080204" pitchFamily="50" charset="-128"/>
              <a:ea typeface="ＭＳ Ｐゴシック" panose="020B0600070205080204" pitchFamily="50" charset="-128"/>
            </a:rPr>
            <a:t>2.2</a:t>
          </a:r>
          <a:r>
            <a:rPr kumimoji="1" lang="ja-JP" altLang="en-US" sz="1200">
              <a:latin typeface="ＭＳ Ｐゴシック" panose="020B0600070205080204" pitchFamily="50" charset="-128"/>
              <a:ea typeface="ＭＳ Ｐゴシック" panose="020B0600070205080204" pitchFamily="50" charset="-128"/>
            </a:rPr>
            <a:t>ポイント、類似団体平均を上回っていることが主な要因である。</a:t>
          </a:r>
        </a:p>
        <a:p>
          <a:r>
            <a:rPr kumimoji="1" lang="ja-JP" altLang="en-US" sz="1200">
              <a:latin typeface="ＭＳ Ｐゴシック" panose="020B0600070205080204" pitchFamily="50" charset="-128"/>
              <a:ea typeface="ＭＳ Ｐゴシック" panose="020B0600070205080204" pitchFamily="50" charset="-128"/>
            </a:rPr>
            <a:t>　扶助費は、資格審査等の適正化による抑制を図るとともに、公債費は、近年実施した公共施設の大規模建設事業に係る市債償還額が増額しており、新規発行債の抑制や繰上償還の実施など、市債の適正な管理に努める。</a:t>
          </a:r>
        </a:p>
        <a:p>
          <a:r>
            <a:rPr kumimoji="1" lang="ja-JP" altLang="en-US" sz="1200">
              <a:latin typeface="ＭＳ Ｐゴシック" panose="020B0600070205080204" pitchFamily="50" charset="-128"/>
              <a:ea typeface="ＭＳ Ｐゴシック" panose="020B0600070205080204" pitchFamily="50" charset="-128"/>
            </a:rPr>
            <a:t>　 今後も、公共施設老朽化対策費用は必要となるため、事務事業の見直し等による経費節減を図っていく。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80010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36830</xdr:rowOff>
    </xdr:from>
    <xdr:to>
      <xdr:col>23</xdr:col>
      <xdr:colOff>133350</xdr:colOff>
      <xdr:row>66</xdr:row>
      <xdr:rowOff>114723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181080"/>
          <a:ext cx="838200" cy="24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160460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9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36830</xdr:rowOff>
    </xdr:from>
    <xdr:to>
      <xdr:col>19</xdr:col>
      <xdr:colOff>133350</xdr:colOff>
      <xdr:row>65</xdr:row>
      <xdr:rowOff>133350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118108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44044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7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60537</xdr:rowOff>
    </xdr:from>
    <xdr:to>
      <xdr:col>15</xdr:col>
      <xdr:colOff>82550</xdr:colOff>
      <xdr:row>65</xdr:row>
      <xdr:rowOff>133350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690437"/>
          <a:ext cx="889000" cy="58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102887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60537</xdr:rowOff>
    </xdr:from>
    <xdr:to>
      <xdr:col>11</xdr:col>
      <xdr:colOff>31750</xdr:colOff>
      <xdr:row>66</xdr:row>
      <xdr:rowOff>10160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690437"/>
          <a:ext cx="889000" cy="63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44450</xdr:rowOff>
    </xdr:from>
    <xdr:to>
      <xdr:col>11</xdr:col>
      <xdr:colOff>82550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156227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159190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63923</xdr:rowOff>
    </xdr:from>
    <xdr:to>
      <xdr:col>23</xdr:col>
      <xdr:colOff>184150</xdr:colOff>
      <xdr:row>66</xdr:row>
      <xdr:rowOff>165523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37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36000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351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157480</xdr:rowOff>
    </xdr:from>
    <xdr:to>
      <xdr:col>19</xdr:col>
      <xdr:colOff>184150</xdr:colOff>
      <xdr:row>65</xdr:row>
      <xdr:rowOff>87630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72407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21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82550</xdr:rowOff>
    </xdr:from>
    <xdr:to>
      <xdr:col>15</xdr:col>
      <xdr:colOff>133350</xdr:colOff>
      <xdr:row>66</xdr:row>
      <xdr:rowOff>12700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168927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9737</xdr:rowOff>
    </xdr:from>
    <xdr:to>
      <xdr:col>11</xdr:col>
      <xdr:colOff>82550</xdr:colOff>
      <xdr:row>62</xdr:row>
      <xdr:rowOff>111337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96114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72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130810</xdr:rowOff>
    </xdr:from>
    <xdr:to>
      <xdr:col>7</xdr:col>
      <xdr:colOff>31750</xdr:colOff>
      <xdr:row>66</xdr:row>
      <xdr:rowOff>60960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45737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36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[145,538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200" baseline="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類似団体平均に比べ低い要因は、主に人件費である。職員数を着実に削減してきたことにより、職員給与費が抑制されているためである。</a:t>
          </a:r>
        </a:p>
        <a:p>
          <a:r>
            <a:rPr kumimoji="1" lang="ja-JP" altLang="en-US" sz="1200">
              <a:latin typeface="ＭＳ Ｐゴシック" panose="020B0600070205080204" pitchFamily="50" charset="-128"/>
              <a:ea typeface="ＭＳ Ｐゴシック" panose="020B0600070205080204" pitchFamily="50" charset="-128"/>
            </a:rPr>
            <a:t>　 人件費は、職員数が横ばいで推移しており、今後も大きな減少は見込めず、職員給与費が給与改定に伴い増加の見込みである。物件費については、物価高騰等により委託料等が増加傾向であり、今後は人件費上昇に伴う単価増が見込まれる。維持補修費は、減少傾向であるものの、施設の老朽化に伴い、今後増加が見込まれる。</a:t>
          </a:r>
        </a:p>
        <a:p>
          <a:r>
            <a:rPr kumimoji="1" lang="ja-JP" altLang="en-US" sz="1200">
              <a:latin typeface="ＭＳ Ｐゴシック" panose="020B0600070205080204" pitchFamily="50" charset="-128"/>
              <a:ea typeface="ＭＳ Ｐゴシック" panose="020B0600070205080204" pitchFamily="50" charset="-128"/>
            </a:rPr>
            <a:t>  　施設の集約化等による管理費の削減、事業見直しによる経費節減に努めていく。</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80842</xdr:rowOff>
    </xdr:from>
    <xdr:to>
      <xdr:col>23</xdr:col>
      <xdr:colOff>133350</xdr:colOff>
      <xdr:row>88</xdr:row>
      <xdr:rowOff>70957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8292"/>
          <a:ext cx="0" cy="119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43034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3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70957</xdr:rowOff>
    </xdr:from>
    <xdr:to>
      <xdr:col>24</xdr:col>
      <xdr:colOff>12700</xdr:colOff>
      <xdr:row>88</xdr:row>
      <xdr:rowOff>70957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5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167219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80842</xdr:rowOff>
    </xdr:from>
    <xdr:to>
      <xdr:col>24</xdr:col>
      <xdr:colOff>12700</xdr:colOff>
      <xdr:row>81</xdr:row>
      <xdr:rowOff>80842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169052</xdr:rowOff>
    </xdr:from>
    <xdr:to>
      <xdr:col>23</xdr:col>
      <xdr:colOff>133350</xdr:colOff>
      <xdr:row>82</xdr:row>
      <xdr:rowOff>41966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056502"/>
          <a:ext cx="838200" cy="44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40637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70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68560</xdr:rowOff>
    </xdr:from>
    <xdr:to>
      <xdr:col>23</xdr:col>
      <xdr:colOff>184150</xdr:colOff>
      <xdr:row>83</xdr:row>
      <xdr:rowOff>170160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9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169052</xdr:rowOff>
    </xdr:from>
    <xdr:to>
      <xdr:col>19</xdr:col>
      <xdr:colOff>133350</xdr:colOff>
      <xdr:row>82</xdr:row>
      <xdr:rowOff>33237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056502"/>
          <a:ext cx="889000" cy="35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155859</xdr:rowOff>
    </xdr:from>
    <xdr:to>
      <xdr:col>19</xdr:col>
      <xdr:colOff>184150</xdr:colOff>
      <xdr:row>83</xdr:row>
      <xdr:rowOff>86009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1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70786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01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5583</xdr:rowOff>
    </xdr:from>
    <xdr:to>
      <xdr:col>15</xdr:col>
      <xdr:colOff>82550</xdr:colOff>
      <xdr:row>82</xdr:row>
      <xdr:rowOff>33237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64483"/>
          <a:ext cx="889000" cy="27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155975</xdr:rowOff>
    </xdr:from>
    <xdr:to>
      <xdr:col>15</xdr:col>
      <xdr:colOff>133350</xdr:colOff>
      <xdr:row>83</xdr:row>
      <xdr:rowOff>86125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70902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01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137421</xdr:rowOff>
    </xdr:from>
    <xdr:to>
      <xdr:col>11</xdr:col>
      <xdr:colOff>31750</xdr:colOff>
      <xdr:row>82</xdr:row>
      <xdr:rowOff>5583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24871"/>
          <a:ext cx="889000" cy="39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119283</xdr:rowOff>
    </xdr:from>
    <xdr:to>
      <xdr:col>11</xdr:col>
      <xdr:colOff>82550</xdr:colOff>
      <xdr:row>83</xdr:row>
      <xdr:rowOff>49433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7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34210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64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66351</xdr:rowOff>
    </xdr:from>
    <xdr:to>
      <xdr:col>7</xdr:col>
      <xdr:colOff>31750</xdr:colOff>
      <xdr:row>82</xdr:row>
      <xdr:rowOff>167951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152728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11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162616</xdr:rowOff>
    </xdr:from>
    <xdr:to>
      <xdr:col>23</xdr:col>
      <xdr:colOff>184150</xdr:colOff>
      <xdr:row>82</xdr:row>
      <xdr:rowOff>92766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5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7693</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95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118252</xdr:rowOff>
    </xdr:from>
    <xdr:to>
      <xdr:col>19</xdr:col>
      <xdr:colOff>184150</xdr:colOff>
      <xdr:row>82</xdr:row>
      <xdr:rowOff>48402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0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58579</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774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153887</xdr:rowOff>
    </xdr:from>
    <xdr:to>
      <xdr:col>15</xdr:col>
      <xdr:colOff>133350</xdr:colOff>
      <xdr:row>82</xdr:row>
      <xdr:rowOff>84037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4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94214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1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126233</xdr:rowOff>
    </xdr:from>
    <xdr:to>
      <xdr:col>11</xdr:col>
      <xdr:colOff>82550</xdr:colOff>
      <xdr:row>82</xdr:row>
      <xdr:rowOff>56383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1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66560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82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86621</xdr:rowOff>
    </xdr:from>
    <xdr:to>
      <xdr:col>7</xdr:col>
      <xdr:colOff>31750</xdr:colOff>
      <xdr:row>82</xdr:row>
      <xdr:rowOff>16771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7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26948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42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ラスパイレス指数は、類似団体平均を下回る水準となったが、今後も、国家公務員の給与との整合性を保ちながら、適正な給与水準の維持に努める。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90</xdr:row>
      <xdr:rowOff>70757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67279"/>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117929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605000"/>
          <a:ext cx="8382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39206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12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117929</xdr:rowOff>
    </xdr:from>
    <xdr:to>
      <xdr:col>77</xdr:col>
      <xdr:colOff>44450</xdr:colOff>
      <xdr:row>85</xdr:row>
      <xdr:rowOff>117929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69117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66221</xdr:rowOff>
    </xdr:from>
    <xdr:to>
      <xdr:col>72</xdr:col>
      <xdr:colOff>203200</xdr:colOff>
      <xdr:row>85</xdr:row>
      <xdr:rowOff>117929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63947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66221</xdr:rowOff>
    </xdr:from>
    <xdr:to>
      <xdr:col>68</xdr:col>
      <xdr:colOff>152400</xdr:colOff>
      <xdr:row>85</xdr:row>
      <xdr:rowOff>117929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63947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168927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67129</xdr:rowOff>
    </xdr:from>
    <xdr:to>
      <xdr:col>77</xdr:col>
      <xdr:colOff>95250</xdr:colOff>
      <xdr:row>85</xdr:row>
      <xdr:rowOff>168729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153506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726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67129</xdr:rowOff>
    </xdr:from>
    <xdr:to>
      <xdr:col>73</xdr:col>
      <xdr:colOff>44450</xdr:colOff>
      <xdr:row>85</xdr:row>
      <xdr:rowOff>168729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153506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15421</xdr:rowOff>
    </xdr:from>
    <xdr:to>
      <xdr:col>68</xdr:col>
      <xdr:colOff>203200</xdr:colOff>
      <xdr:row>85</xdr:row>
      <xdr:rowOff>117021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67129</xdr:rowOff>
    </xdr:from>
    <xdr:to>
      <xdr:col>64</xdr:col>
      <xdr:colOff>152400</xdr:colOff>
      <xdr:row>85</xdr:row>
      <xdr:rowOff>168729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7456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人当たり職員数が類似団体平均を下回っているのは、組織の見直し及び業務の一部民間委託等の推進により職員数の削減を着実に実施してきたことが要因である。</a:t>
          </a:r>
        </a:p>
        <a:p>
          <a:r>
            <a:rPr kumimoji="1" lang="ja-JP" altLang="en-US" sz="1300">
              <a:latin typeface="ＭＳ Ｐゴシック" panose="020B0600070205080204" pitchFamily="50" charset="-128"/>
              <a:ea typeface="ＭＳ Ｐゴシック" panose="020B0600070205080204" pitchFamily="50" charset="-128"/>
            </a:rPr>
            <a:t> 　しかしながら、職員削減については一定の水準まで減少したことから、現在は同水準で推移している。</a:t>
          </a:r>
        </a:p>
        <a:p>
          <a:r>
            <a:rPr kumimoji="1" lang="ja-JP" altLang="en-US" sz="1300">
              <a:latin typeface="ＭＳ Ｐゴシック" panose="020B0600070205080204" pitchFamily="50" charset="-128"/>
              <a:ea typeface="ＭＳ Ｐゴシック" panose="020B0600070205080204" pitchFamily="50" charset="-128"/>
            </a:rPr>
            <a:t>　 今後も、定員適正化計画に基づく適正な職員数の管理、効率的な組織機構の確立により、効果的な行政運営の推進に努める。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42878</xdr:rowOff>
    </xdr:from>
    <xdr:to>
      <xdr:col>81</xdr:col>
      <xdr:colOff>44450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8428"/>
          <a:ext cx="0" cy="13122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129255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42878</xdr:rowOff>
    </xdr:from>
    <xdr:to>
      <xdr:col>81</xdr:col>
      <xdr:colOff>133350</xdr:colOff>
      <xdr:row>59</xdr:row>
      <xdr:rowOff>42878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171329</xdr:rowOff>
    </xdr:from>
    <xdr:to>
      <xdr:col>81</xdr:col>
      <xdr:colOff>44450</xdr:colOff>
      <xdr:row>61</xdr:row>
      <xdr:rowOff>4475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458329"/>
          <a:ext cx="8382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105004</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63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169031</xdr:rowOff>
    </xdr:from>
    <xdr:to>
      <xdr:col>77</xdr:col>
      <xdr:colOff>44450</xdr:colOff>
      <xdr:row>61</xdr:row>
      <xdr:rowOff>4475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456031"/>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114542</xdr:rowOff>
    </xdr:from>
    <xdr:to>
      <xdr:col>77</xdr:col>
      <xdr:colOff>95250</xdr:colOff>
      <xdr:row>62</xdr:row>
      <xdr:rowOff>44692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29469</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5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166733</xdr:rowOff>
    </xdr:from>
    <xdr:to>
      <xdr:col>72</xdr:col>
      <xdr:colOff>203200</xdr:colOff>
      <xdr:row>60</xdr:row>
      <xdr:rowOff>169031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453733"/>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103051</xdr:rowOff>
    </xdr:from>
    <xdr:to>
      <xdr:col>73</xdr:col>
      <xdr:colOff>44450</xdr:colOff>
      <xdr:row>62</xdr:row>
      <xdr:rowOff>33201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17978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4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152944</xdr:rowOff>
    </xdr:from>
    <xdr:to>
      <xdr:col>68</xdr:col>
      <xdr:colOff>152400</xdr:colOff>
      <xdr:row>60</xdr:row>
      <xdr:rowOff>166733</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439944"/>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96157</xdr:rowOff>
    </xdr:from>
    <xdr:to>
      <xdr:col>68</xdr:col>
      <xdr:colOff>203200</xdr:colOff>
      <xdr:row>62</xdr:row>
      <xdr:rowOff>26307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11084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4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58238</xdr:rowOff>
    </xdr:from>
    <xdr:to>
      <xdr:col>64</xdr:col>
      <xdr:colOff>152400</xdr:colOff>
      <xdr:row>61</xdr:row>
      <xdr:rowOff>159838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144615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6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120529</xdr:rowOff>
    </xdr:from>
    <xdr:to>
      <xdr:col>81</xdr:col>
      <xdr:colOff>95250</xdr:colOff>
      <xdr:row>61</xdr:row>
      <xdr:rowOff>50679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40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137056</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252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125125</xdr:rowOff>
    </xdr:from>
    <xdr:to>
      <xdr:col>77</xdr:col>
      <xdr:colOff>95250</xdr:colOff>
      <xdr:row>61</xdr:row>
      <xdr:rowOff>55275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41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65452</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181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118231</xdr:rowOff>
    </xdr:from>
    <xdr:to>
      <xdr:col>73</xdr:col>
      <xdr:colOff>44450</xdr:colOff>
      <xdr:row>61</xdr:row>
      <xdr:rowOff>48381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40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58558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174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115933</xdr:rowOff>
    </xdr:from>
    <xdr:to>
      <xdr:col>68</xdr:col>
      <xdr:colOff>203200</xdr:colOff>
      <xdr:row>61</xdr:row>
      <xdr:rowOff>46083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40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56260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171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102144</xdr:rowOff>
    </xdr:from>
    <xdr:to>
      <xdr:col>64</xdr:col>
      <xdr:colOff>152400</xdr:colOff>
      <xdr:row>61</xdr:row>
      <xdr:rowOff>32294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8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42471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15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年度以降実施した市民病院、消防庁舎、図書館、小中一貫校等の公共施設の大規模建設事業に係る市債償還額の増加により、令和元年度以降、実質公債費比率が類似団体平均を上回る状況が続いている。</a:t>
          </a:r>
        </a:p>
        <a:p>
          <a:r>
            <a:rPr kumimoji="1" lang="ja-JP" altLang="en-US" sz="1300">
              <a:latin typeface="ＭＳ Ｐゴシック" panose="020B0600070205080204" pitchFamily="50" charset="-128"/>
              <a:ea typeface="ＭＳ Ｐゴシック" panose="020B0600070205080204" pitchFamily="50" charset="-128"/>
            </a:rPr>
            <a:t>　 公共施設の老朽化対策は継続しており、市債償還額の歳出に占める割合は高い状況であるが、令和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年度以降、新規発行額が償還額を下回ってきており、今後比率は減少に転じていく見込みである。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今後も予防保全的な維持管理による長寿命化対策等に取組むとともに、新規発行債の抑制や繰上償還に努めていく必要がある。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60017"/>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95250</xdr:rowOff>
    </xdr:from>
    <xdr:to>
      <xdr:col>81</xdr:col>
      <xdr:colOff>44450</xdr:colOff>
      <xdr:row>43</xdr:row>
      <xdr:rowOff>135467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46760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52510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739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132645</xdr:rowOff>
    </xdr:from>
    <xdr:to>
      <xdr:col>77</xdr:col>
      <xdr:colOff>44450</xdr:colOff>
      <xdr:row>43</xdr:row>
      <xdr:rowOff>95250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333545"/>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22578</xdr:rowOff>
    </xdr:from>
    <xdr:to>
      <xdr:col>77</xdr:col>
      <xdr:colOff>95250</xdr:colOff>
      <xdr:row>40</xdr:row>
      <xdr:rowOff>124178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134355</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4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52211</xdr:rowOff>
    </xdr:from>
    <xdr:to>
      <xdr:col>72</xdr:col>
      <xdr:colOff>203200</xdr:colOff>
      <xdr:row>42</xdr:row>
      <xdr:rowOff>132645</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253111"/>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170039</xdr:rowOff>
    </xdr:from>
    <xdr:to>
      <xdr:col>68</xdr:col>
      <xdr:colOff>152400</xdr:colOff>
      <xdr:row>42</xdr:row>
      <xdr:rowOff>52211</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7199489"/>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153811</xdr:rowOff>
    </xdr:from>
    <xdr:to>
      <xdr:col>68</xdr:col>
      <xdr:colOff>203200</xdr:colOff>
      <xdr:row>40</xdr:row>
      <xdr:rowOff>83961</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94138</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22578</xdr:rowOff>
    </xdr:from>
    <xdr:to>
      <xdr:col>64</xdr:col>
      <xdr:colOff>152400</xdr:colOff>
      <xdr:row>40</xdr:row>
      <xdr:rowOff>124178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134355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84667</xdr:rowOff>
    </xdr:from>
    <xdr:to>
      <xdr:col>81</xdr:col>
      <xdr:colOff>95250</xdr:colOff>
      <xdr:row>44</xdr:row>
      <xdr:rowOff>14817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56744</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4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44450</xdr:rowOff>
    </xdr:from>
    <xdr:to>
      <xdr:col>77</xdr:col>
      <xdr:colOff>95250</xdr:colOff>
      <xdr:row>43</xdr:row>
      <xdr:rowOff>146050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130827</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81845</xdr:rowOff>
    </xdr:from>
    <xdr:to>
      <xdr:col>73</xdr:col>
      <xdr:colOff>44450</xdr:colOff>
      <xdr:row>43</xdr:row>
      <xdr:rowOff>11995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168222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36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1411</xdr:rowOff>
    </xdr:from>
    <xdr:to>
      <xdr:col>68</xdr:col>
      <xdr:colOff>203200</xdr:colOff>
      <xdr:row>42</xdr:row>
      <xdr:rowOff>103011</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87788</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119239</xdr:rowOff>
    </xdr:from>
    <xdr:to>
      <xdr:col>64</xdr:col>
      <xdr:colOff>152400</xdr:colOff>
      <xdr:row>42</xdr:row>
      <xdr:rowOff>49389</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34166</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類似団体平均を上回っているのは、平成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年度以降に実施した大規模建設事業に係る地方債現在高が増加したことが主な要因である。</a:t>
          </a:r>
        </a:p>
        <a:p>
          <a:r>
            <a:rPr kumimoji="1" lang="ja-JP" altLang="en-US" sz="1300">
              <a:latin typeface="ＭＳ Ｐゴシック" panose="020B0600070205080204" pitchFamily="50" charset="-128"/>
              <a:ea typeface="ＭＳ Ｐゴシック" panose="020B0600070205080204" pitchFamily="50" charset="-128"/>
            </a:rPr>
            <a:t>　 また、当市は公営企業等債繰入見込額が大きく、特に、市民病院事業は、新病院建設事業債に係る企業債残高が大きくなっている。</a:t>
          </a:r>
        </a:p>
        <a:p>
          <a:r>
            <a:rPr kumimoji="1" lang="ja-JP" altLang="en-US" sz="1300">
              <a:latin typeface="ＭＳ Ｐゴシック" panose="020B0600070205080204" pitchFamily="50" charset="-128"/>
              <a:ea typeface="ＭＳ Ｐゴシック" panose="020B0600070205080204" pitchFamily="50" charset="-128"/>
            </a:rPr>
            <a:t>　 一般会計においては、新規発行債の減少により市債残高は減少しているものの、当面、類似団体平均を上回る状況が続くと見込まれる。</a:t>
          </a:r>
        </a:p>
        <a:p>
          <a:r>
            <a:rPr kumimoji="1" lang="ja-JP" altLang="en-US" sz="1300">
              <a:latin typeface="ＭＳ Ｐゴシック" panose="020B0600070205080204" pitchFamily="50" charset="-128"/>
              <a:ea typeface="ＭＳ Ｐゴシック" panose="020B0600070205080204" pitchFamily="50" charset="-128"/>
            </a:rPr>
            <a:t>　公共施設の老朽化対策は継続することから、新規発行債の抑制や繰上償還を行い、市債残高の抑制に努めるなど健全な財政運営に努める。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35916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1852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7993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6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35916</xdr:rowOff>
    </xdr:from>
    <xdr:to>
      <xdr:col>81</xdr:col>
      <xdr:colOff>133350</xdr:colOff>
      <xdr:row>21</xdr:row>
      <xdr:rowOff>35916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63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8915</xdr:rowOff>
    </xdr:from>
    <xdr:to>
      <xdr:col>81</xdr:col>
      <xdr:colOff>44450</xdr:colOff>
      <xdr:row>17</xdr:row>
      <xdr:rowOff>29667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2923565"/>
          <a:ext cx="838200" cy="2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94226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23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77699</xdr:rowOff>
    </xdr:from>
    <xdr:to>
      <xdr:col>81</xdr:col>
      <xdr:colOff>95250</xdr:colOff>
      <xdr:row>15</xdr:row>
      <xdr:rowOff>7849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8915</xdr:rowOff>
    </xdr:from>
    <xdr:to>
      <xdr:col>77</xdr:col>
      <xdr:colOff>44450</xdr:colOff>
      <xdr:row>17</xdr:row>
      <xdr:rowOff>11811</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923565"/>
          <a:ext cx="8890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83007</xdr:rowOff>
    </xdr:from>
    <xdr:to>
      <xdr:col>77</xdr:col>
      <xdr:colOff>95250</xdr:colOff>
      <xdr:row>15</xdr:row>
      <xdr:rowOff>13157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23334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5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11811</xdr:rowOff>
    </xdr:from>
    <xdr:to>
      <xdr:col>72</xdr:col>
      <xdr:colOff>203200</xdr:colOff>
      <xdr:row>17</xdr:row>
      <xdr:rowOff>64414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926461"/>
          <a:ext cx="889000" cy="5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84938</xdr:rowOff>
    </xdr:from>
    <xdr:to>
      <xdr:col>73</xdr:col>
      <xdr:colOff>44450</xdr:colOff>
      <xdr:row>15</xdr:row>
      <xdr:rowOff>15088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25265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5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64414</xdr:rowOff>
    </xdr:from>
    <xdr:to>
      <xdr:col>68</xdr:col>
      <xdr:colOff>152400</xdr:colOff>
      <xdr:row>17</xdr:row>
      <xdr:rowOff>76479</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979064"/>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122580</xdr:rowOff>
    </xdr:from>
    <xdr:to>
      <xdr:col>68</xdr:col>
      <xdr:colOff>203200</xdr:colOff>
      <xdr:row>15</xdr:row>
      <xdr:rowOff>52730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62907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8560</xdr:rowOff>
    </xdr:from>
    <xdr:to>
      <xdr:col>64</xdr:col>
      <xdr:colOff>152400</xdr:colOff>
      <xdr:row>15</xdr:row>
      <xdr:rowOff>110160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120337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150317</xdr:rowOff>
    </xdr:from>
    <xdr:to>
      <xdr:col>81</xdr:col>
      <xdr:colOff>95250</xdr:colOff>
      <xdr:row>17</xdr:row>
      <xdr:rowOff>80467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89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122394</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865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129565</xdr:rowOff>
    </xdr:from>
    <xdr:to>
      <xdr:col>77</xdr:col>
      <xdr:colOff>95250</xdr:colOff>
      <xdr:row>17</xdr:row>
      <xdr:rowOff>59715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87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44492</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959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132461</xdr:rowOff>
    </xdr:from>
    <xdr:to>
      <xdr:col>73</xdr:col>
      <xdr:colOff>44450</xdr:colOff>
      <xdr:row>17</xdr:row>
      <xdr:rowOff>62611</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87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47388</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96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13614</xdr:rowOff>
    </xdr:from>
    <xdr:to>
      <xdr:col>68</xdr:col>
      <xdr:colOff>203200</xdr:colOff>
      <xdr:row>17</xdr:row>
      <xdr:rowOff>115214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92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99991</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01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25679</xdr:rowOff>
    </xdr:from>
    <xdr:to>
      <xdr:col>64</xdr:col>
      <xdr:colOff>152400</xdr:colOff>
      <xdr:row>17</xdr:row>
      <xdr:rowOff>127279</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94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112056</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026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茨城県北茨城市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40,014
39,362
186.79
20,591,498
19,971,300
584,637
11,209,981
21,150,191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102.2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類似団体平均と比較して</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ポイント高くなっている。要因としては、地理的な理由により、消防業務など直営で実施している業務が多いことが挙げられる。</a:t>
          </a:r>
        </a:p>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年度は歳入において、地方交付税等の経常一般財源等が増加し、比率が大きく減少したが、令和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年度以降は地方交付税等の経常一般財源等が減少したことにより、比率が増加した。職員数は横ばいで推移しており、今後は給与改定に伴う職員給与費等の増加が見込まれる。</a:t>
          </a:r>
        </a:p>
        <a:p>
          <a:r>
            <a:rPr kumimoji="1" lang="ja-JP" altLang="en-US" sz="1200">
              <a:latin typeface="ＭＳ Ｐゴシック" panose="020B0600070205080204" pitchFamily="50" charset="-128"/>
              <a:ea typeface="ＭＳ Ｐゴシック" panose="020B0600070205080204" pitchFamily="50" charset="-128"/>
            </a:rPr>
            <a:t>　今後も適正な職員数の維持に努め、人件費の抑制を図る。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107950</xdr:rowOff>
    </xdr:from>
    <xdr:to>
      <xdr:col>24</xdr:col>
      <xdr:colOff>25400</xdr:colOff>
      <xdr:row>37</xdr:row>
      <xdr:rowOff>123190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516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73677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107950</xdr:rowOff>
    </xdr:from>
    <xdr:to>
      <xdr:col>19</xdr:col>
      <xdr:colOff>187325</xdr:colOff>
      <xdr:row>37</xdr:row>
      <xdr:rowOff>107950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51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92727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9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8890</xdr:rowOff>
    </xdr:from>
    <xdr:to>
      <xdr:col>15</xdr:col>
      <xdr:colOff>98425</xdr:colOff>
      <xdr:row>37</xdr:row>
      <xdr:rowOff>107950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525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8890</xdr:rowOff>
    </xdr:from>
    <xdr:to>
      <xdr:col>11</xdr:col>
      <xdr:colOff>9525</xdr:colOff>
      <xdr:row>38</xdr:row>
      <xdr:rowOff>81280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5254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92727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44467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57150</xdr:rowOff>
    </xdr:from>
    <xdr:to>
      <xdr:col>20</xdr:col>
      <xdr:colOff>38100</xdr:colOff>
      <xdr:row>37</xdr:row>
      <xdr:rowOff>158750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143527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8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57150</xdr:rowOff>
    </xdr:from>
    <xdr:to>
      <xdr:col>15</xdr:col>
      <xdr:colOff>149225</xdr:colOff>
      <xdr:row>37</xdr:row>
      <xdr:rowOff>158750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143527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129540</xdr:rowOff>
    </xdr:from>
    <xdr:to>
      <xdr:col>11</xdr:col>
      <xdr:colOff>60325</xdr:colOff>
      <xdr:row>37</xdr:row>
      <xdr:rowOff>59690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30480</xdr:rowOff>
    </xdr:from>
    <xdr:to>
      <xdr:col>6</xdr:col>
      <xdr:colOff>171450</xdr:colOff>
      <xdr:row>38</xdr:row>
      <xdr:rowOff>132080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116857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年度以前においては、市単独によるごみ処理・し尿処理施設管理業務委託や心身障害者福祉施設</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箇所を有する社会福祉施設指定管理業務委託等により類似団体平均を上回っていた。令和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年度は、公共施設の電気料の増額等により、前年度よりも</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ポイント増加し、類似団体平均を上回った。</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今後は、物価高騰による委託料ほか諸経費の増額に加え、行政事務のデジタル化対応経費、小中学校</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ICT</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教育関連経費等の増加が見込まれることから、複数年契約の推進等により経常経費の節減に努める。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346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62230</xdr:rowOff>
    </xdr:from>
    <xdr:to>
      <xdr:col>82</xdr:col>
      <xdr:colOff>107950</xdr:colOff>
      <xdr:row>17</xdr:row>
      <xdr:rowOff>138430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7688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50817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4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62230</xdr:rowOff>
    </xdr:from>
    <xdr:to>
      <xdr:col>78</xdr:col>
      <xdr:colOff>69850</xdr:colOff>
      <xdr:row>17</xdr:row>
      <xdr:rowOff>146050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9768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115587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87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16510</xdr:rowOff>
    </xdr:from>
    <xdr:to>
      <xdr:col>73</xdr:col>
      <xdr:colOff>180975</xdr:colOff>
      <xdr:row>17</xdr:row>
      <xdr:rowOff>146050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9311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16510</xdr:rowOff>
    </xdr:from>
    <xdr:to>
      <xdr:col>69</xdr:col>
      <xdr:colOff>92075</xdr:colOff>
      <xdr:row>17</xdr:row>
      <xdr:rowOff>46990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9311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24147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59707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11430</xdr:rowOff>
    </xdr:from>
    <xdr:to>
      <xdr:col>78</xdr:col>
      <xdr:colOff>120650</xdr:colOff>
      <xdr:row>17</xdr:row>
      <xdr:rowOff>113030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97807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01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95250</xdr:rowOff>
    </xdr:from>
    <xdr:to>
      <xdr:col>74</xdr:col>
      <xdr:colOff>31750</xdr:colOff>
      <xdr:row>18</xdr:row>
      <xdr:rowOff>25400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137160</xdr:rowOff>
    </xdr:from>
    <xdr:to>
      <xdr:col>69</xdr:col>
      <xdr:colOff>142875</xdr:colOff>
      <xdr:row>17</xdr:row>
      <xdr:rowOff>67310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52087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96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167640</xdr:rowOff>
    </xdr:from>
    <xdr:to>
      <xdr:col>65</xdr:col>
      <xdr:colOff>53975</xdr:colOff>
      <xdr:row>17</xdr:row>
      <xdr:rowOff>97790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82567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類似団体平均と比較して</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ポイント高くなっている。要因としては、市単独事業で、</a:t>
          </a:r>
          <a:r>
            <a:rPr kumimoji="1" lang="en-US" altLang="ja-JP" sz="1200">
              <a:latin typeface="ＭＳ Ｐゴシック" panose="020B0600070205080204" pitchFamily="50" charset="-128"/>
              <a:ea typeface="ＭＳ Ｐゴシック" panose="020B0600070205080204" pitchFamily="50" charset="-128"/>
            </a:rPr>
            <a:t>65</a:t>
          </a:r>
          <a:r>
            <a:rPr kumimoji="1" lang="ja-JP" altLang="en-US" sz="1200">
              <a:latin typeface="ＭＳ Ｐゴシック" panose="020B0600070205080204" pitchFamily="50" charset="-128"/>
              <a:ea typeface="ＭＳ Ｐゴシック" panose="020B0600070205080204" pitchFamily="50" charset="-128"/>
            </a:rPr>
            <a:t>歳以上の自動車運転免許を持っていない方に対するタクシー利用に係る助成や</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歳までの医療費無料化を行っているとともに、対象者及びサービスの利用回数の増による障害者自立支援給付費等が増加傾向にあることが考えられる。</a:t>
          </a:r>
        </a:p>
        <a:p>
          <a:r>
            <a:rPr kumimoji="1" lang="ja-JP" altLang="en-US" sz="1200">
              <a:latin typeface="ＭＳ Ｐゴシック" panose="020B0600070205080204" pitchFamily="50" charset="-128"/>
              <a:ea typeface="ＭＳ Ｐゴシック" panose="020B0600070205080204" pitchFamily="50" charset="-128"/>
            </a:rPr>
            <a:t>　 今後は、高齢者人口の増などにより、更に扶助費の増加が見込まれることから、市民の多様なニーズに応えることを考えながらも、財政を圧迫することのないよう努める。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1385"/>
          <a:ext cx="0" cy="1616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37193</xdr:rowOff>
    </xdr:from>
    <xdr:to>
      <xdr:col>24</xdr:col>
      <xdr:colOff>25400</xdr:colOff>
      <xdr:row>59</xdr:row>
      <xdr:rowOff>86178</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10152743"/>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109055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38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37193</xdr:rowOff>
    </xdr:from>
    <xdr:to>
      <xdr:col>19</xdr:col>
      <xdr:colOff>187325</xdr:colOff>
      <xdr:row>59</xdr:row>
      <xdr:rowOff>69850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101527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32855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94343</xdr:rowOff>
    </xdr:from>
    <xdr:to>
      <xdr:col>15</xdr:col>
      <xdr:colOff>98425</xdr:colOff>
      <xdr:row>59</xdr:row>
      <xdr:rowOff>69850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10038443"/>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xdr:rowOff>
    </xdr:from>
    <xdr:to>
      <xdr:col>15</xdr:col>
      <xdr:colOff>149225</xdr:colOff>
      <xdr:row>56</xdr:row>
      <xdr:rowOff>112485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122662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94343</xdr:rowOff>
    </xdr:from>
    <xdr:to>
      <xdr:col>11</xdr:col>
      <xdr:colOff>9525</xdr:colOff>
      <xdr:row>59</xdr:row>
      <xdr:rowOff>86178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10038443"/>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90005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35378</xdr:rowOff>
    </xdr:from>
    <xdr:to>
      <xdr:col>24</xdr:col>
      <xdr:colOff>76200</xdr:colOff>
      <xdr:row>59</xdr:row>
      <xdr:rowOff>136978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7455</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12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157843</xdr:rowOff>
    </xdr:from>
    <xdr:to>
      <xdr:col>20</xdr:col>
      <xdr:colOff>38100</xdr:colOff>
      <xdr:row>59</xdr:row>
      <xdr:rowOff>87993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1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72770</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188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19050</xdr:rowOff>
    </xdr:from>
    <xdr:to>
      <xdr:col>15</xdr:col>
      <xdr:colOff>149225</xdr:colOff>
      <xdr:row>59</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105427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43543</xdr:rowOff>
    </xdr:from>
    <xdr:to>
      <xdr:col>11</xdr:col>
      <xdr:colOff>60325</xdr:colOff>
      <xdr:row>58</xdr:row>
      <xdr:rowOff>145143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129920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35378</xdr:rowOff>
    </xdr:from>
    <xdr:to>
      <xdr:col>6</xdr:col>
      <xdr:colOff>171450</xdr:colOff>
      <xdr:row>59</xdr:row>
      <xdr:rowOff>136978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121755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類似団体平均と比較して</a:t>
          </a:r>
          <a:r>
            <a:rPr kumimoji="1" lang="en-US" altLang="ja-JP" sz="1200">
              <a:latin typeface="ＭＳ Ｐゴシック" panose="020B0600070205080204" pitchFamily="50" charset="-128"/>
              <a:ea typeface="ＭＳ Ｐゴシック" panose="020B0600070205080204" pitchFamily="50" charset="-128"/>
            </a:rPr>
            <a:t>1.5</a:t>
          </a:r>
          <a:r>
            <a:rPr kumimoji="1" lang="ja-JP" altLang="en-US" sz="1200">
              <a:latin typeface="ＭＳ Ｐゴシック" panose="020B0600070205080204" pitchFamily="50" charset="-128"/>
              <a:ea typeface="ＭＳ Ｐゴシック" panose="020B0600070205080204" pitchFamily="50" charset="-128"/>
            </a:rPr>
            <a:t>ポイント高くなっている。主な要因としては、繰出金の増加が挙げられる。高齢化の進行に伴い、介護保険事業や後期高齢者医療への繰出金が増加していることから、料金体系の見直し等、独立採算の原則を意識した経営を図るなど、普通会計の負担を減らすよう努める。</a:t>
          </a:r>
        </a:p>
        <a:p>
          <a:r>
            <a:rPr kumimoji="1" lang="ja-JP" altLang="en-US" sz="1200">
              <a:latin typeface="ＭＳ Ｐゴシック" panose="020B0600070205080204" pitchFamily="50" charset="-128"/>
              <a:ea typeface="ＭＳ Ｐゴシック" panose="020B0600070205080204" pitchFamily="50" charset="-128"/>
            </a:rPr>
            <a:t>　 また、令和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年度以降、公共下水道事業出資金が減少したことにより、全体として減額傾向となっている。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6526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5080</xdr:rowOff>
    </xdr:from>
    <xdr:to>
      <xdr:col>82</xdr:col>
      <xdr:colOff>107950</xdr:colOff>
      <xdr:row>58</xdr:row>
      <xdr:rowOff>35560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9491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85107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14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35560</xdr:rowOff>
    </xdr:from>
    <xdr:to>
      <xdr:col>78</xdr:col>
      <xdr:colOff>69850</xdr:colOff>
      <xdr:row>59</xdr:row>
      <xdr:rowOff>107950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97966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8907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3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127000</xdr:rowOff>
    </xdr:from>
    <xdr:to>
      <xdr:col>73</xdr:col>
      <xdr:colOff>180975</xdr:colOff>
      <xdr:row>59</xdr:row>
      <xdr:rowOff>107950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071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83820</xdr:rowOff>
    </xdr:from>
    <xdr:to>
      <xdr:col>74</xdr:col>
      <xdr:colOff>31750</xdr:colOff>
      <xdr:row>57</xdr:row>
      <xdr:rowOff>13970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24147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111760</xdr:rowOff>
    </xdr:from>
    <xdr:to>
      <xdr:col>69</xdr:col>
      <xdr:colOff>92075</xdr:colOff>
      <xdr:row>58</xdr:row>
      <xdr:rowOff>127000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100558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22860</xdr:rowOff>
    </xdr:from>
    <xdr:to>
      <xdr:col>69</xdr:col>
      <xdr:colOff>142875</xdr:colOff>
      <xdr:row>56</xdr:row>
      <xdr:rowOff>124460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134637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125730</xdr:rowOff>
    </xdr:from>
    <xdr:to>
      <xdr:col>82</xdr:col>
      <xdr:colOff>158750</xdr:colOff>
      <xdr:row>58</xdr:row>
      <xdr:rowOff>55880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97807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156210</xdr:rowOff>
    </xdr:from>
    <xdr:to>
      <xdr:col>78</xdr:col>
      <xdr:colOff>120650</xdr:colOff>
      <xdr:row>58</xdr:row>
      <xdr:rowOff>86360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71137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01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57150</xdr:rowOff>
    </xdr:from>
    <xdr:to>
      <xdr:col>74</xdr:col>
      <xdr:colOff>31750</xdr:colOff>
      <xdr:row>59</xdr:row>
      <xdr:rowOff>158750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143527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76200</xdr:rowOff>
    </xdr:from>
    <xdr:to>
      <xdr:col>69</xdr:col>
      <xdr:colOff>142875</xdr:colOff>
      <xdr:row>59</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162577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60960</xdr:rowOff>
    </xdr:from>
    <xdr:to>
      <xdr:col>65</xdr:col>
      <xdr:colOff>53975</xdr:colOff>
      <xdr:row>58</xdr:row>
      <xdr:rowOff>162560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147337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200" baseline="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類似団体平均と比較して</a:t>
          </a:r>
          <a:r>
            <a:rPr kumimoji="1" lang="en-US" altLang="ja-JP" sz="1200">
              <a:latin typeface="ＭＳ Ｐゴシック" panose="020B0600070205080204" pitchFamily="50" charset="-128"/>
              <a:ea typeface="ＭＳ Ｐゴシック" panose="020B0600070205080204" pitchFamily="50" charset="-128"/>
            </a:rPr>
            <a:t>2.0</a:t>
          </a:r>
          <a:r>
            <a:rPr kumimoji="1" lang="ja-JP" altLang="en-US" sz="1200">
              <a:latin typeface="ＭＳ Ｐゴシック" panose="020B0600070205080204" pitchFamily="50" charset="-128"/>
              <a:ea typeface="ＭＳ Ｐゴシック" panose="020B0600070205080204" pitchFamily="50" charset="-128"/>
            </a:rPr>
            <a:t>ポイント低くなっている。要因としては、消防業務などその他の業務について直営で行うものが多く、一部事務組合等への負担金が少ないことが挙げられる。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年度は、高萩北茨城広域事務組合負担金等の増により全体で約</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371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百万円の増額となったことにより、前年度より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ポイント増加となった。</a:t>
          </a:r>
        </a:p>
        <a:p>
          <a:r>
            <a:rPr kumimoji="1" lang="ja-JP" altLang="en-US" sz="1200">
              <a:latin typeface="ＭＳ Ｐゴシック" panose="020B0600070205080204" pitchFamily="50" charset="-128"/>
              <a:ea typeface="ＭＳ Ｐゴシック" panose="020B0600070205080204" pitchFamily="50" charset="-128"/>
            </a:rPr>
            <a:t>　今後は、市民病院事業補助金の増額が見込まれるため、その他の補助金等についても随時見直しを行い、適正な支出に努める。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41</xdr:row>
      <xdr:rowOff>46990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00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161290</xdr:rowOff>
    </xdr:from>
    <xdr:to>
      <xdr:col>82</xdr:col>
      <xdr:colOff>107950</xdr:colOff>
      <xdr:row>36</xdr:row>
      <xdr:rowOff>122428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162040"/>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135145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83566</xdr:rowOff>
    </xdr:from>
    <xdr:to>
      <xdr:col>78</xdr:col>
      <xdr:colOff>69850</xdr:colOff>
      <xdr:row>35</xdr:row>
      <xdr:rowOff>161290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08431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82567</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19558</xdr:rowOff>
    </xdr:from>
    <xdr:to>
      <xdr:col>73</xdr:col>
      <xdr:colOff>180975</xdr:colOff>
      <xdr:row>35</xdr:row>
      <xdr:rowOff>83566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02030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19558</xdr:rowOff>
    </xdr:from>
    <xdr:to>
      <xdr:col>69</xdr:col>
      <xdr:colOff>92075</xdr:colOff>
      <xdr:row>35</xdr:row>
      <xdr:rowOff>165862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020308"/>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100855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88155</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08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110490</xdr:rowOff>
    </xdr:from>
    <xdr:to>
      <xdr:col>78</xdr:col>
      <xdr:colOff>120650</xdr:colOff>
      <xdr:row>36</xdr:row>
      <xdr:rowOff>40640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50817</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88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32766</xdr:rowOff>
    </xdr:from>
    <xdr:to>
      <xdr:col>74</xdr:col>
      <xdr:colOff>31750</xdr:colOff>
      <xdr:row>35</xdr:row>
      <xdr:rowOff>134366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144543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140208</xdr:rowOff>
    </xdr:from>
    <xdr:to>
      <xdr:col>69</xdr:col>
      <xdr:colOff>142875</xdr:colOff>
      <xdr:row>35</xdr:row>
      <xdr:rowOff>70358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80535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73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115062</xdr:rowOff>
    </xdr:from>
    <xdr:to>
      <xdr:col>65</xdr:col>
      <xdr:colOff>53975</xdr:colOff>
      <xdr:row>36</xdr:row>
      <xdr:rowOff>45212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55389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類似団体平均と比較して</a:t>
          </a:r>
          <a:r>
            <a:rPr kumimoji="1" lang="en-US" altLang="ja-JP" sz="1200">
              <a:latin typeface="ＭＳ Ｐゴシック" panose="020B0600070205080204" pitchFamily="50" charset="-128"/>
              <a:ea typeface="ＭＳ Ｐゴシック" panose="020B0600070205080204" pitchFamily="50" charset="-128"/>
            </a:rPr>
            <a:t>2.2</a:t>
          </a:r>
          <a:r>
            <a:rPr kumimoji="1" lang="ja-JP" altLang="en-US" sz="1200">
              <a:latin typeface="ＭＳ Ｐゴシック" panose="020B0600070205080204" pitchFamily="50" charset="-128"/>
              <a:ea typeface="ＭＳ Ｐゴシック" panose="020B0600070205080204" pitchFamily="50" charset="-128"/>
            </a:rPr>
            <a:t>ポイント高くなっている。平成</a:t>
          </a:r>
          <a:r>
            <a:rPr kumimoji="1" lang="en-US" altLang="ja-JP" sz="1200">
              <a:latin typeface="ＭＳ Ｐゴシック" panose="020B0600070205080204" pitchFamily="50" charset="-128"/>
              <a:ea typeface="ＭＳ Ｐゴシック" panose="020B0600070205080204" pitchFamily="50" charset="-128"/>
            </a:rPr>
            <a:t>25</a:t>
          </a:r>
          <a:r>
            <a:rPr kumimoji="1" lang="ja-JP" altLang="en-US" sz="1200">
              <a:latin typeface="ＭＳ Ｐゴシック" panose="020B0600070205080204" pitchFamily="50" charset="-128"/>
              <a:ea typeface="ＭＳ Ｐゴシック" panose="020B0600070205080204" pitchFamily="50" charset="-128"/>
            </a:rPr>
            <a:t>年度以降実施した消防庁舎、図書館、小中一貫校等の大規模建設事業に係る市債償還額が増加し、令和元年度以降、類似団体平均を上回る状況が続いている。増額が続く中、老朽施設の更新事業を実施しており、新たな市債を発行せざるを得ない状況である。</a:t>
          </a:r>
        </a:p>
        <a:p>
          <a:r>
            <a:rPr kumimoji="1" lang="ja-JP" altLang="en-US" sz="1200">
              <a:latin typeface="ＭＳ Ｐゴシック" panose="020B0600070205080204" pitchFamily="50" charset="-128"/>
              <a:ea typeface="ＭＳ Ｐゴシック" panose="020B0600070205080204" pitchFamily="50" charset="-128"/>
            </a:rPr>
            <a:t>　 今後も老朽施設の更新は不可避のものであるため、慎重な市債の発行に心掛ける必要がある。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6695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165100</xdr:rowOff>
    </xdr:from>
    <xdr:to>
      <xdr:col>24</xdr:col>
      <xdr:colOff>25400</xdr:colOff>
      <xdr:row>79</xdr:row>
      <xdr:rowOff>77470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53820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134638</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64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77470</xdr:rowOff>
    </xdr:from>
    <xdr:to>
      <xdr:col>19</xdr:col>
      <xdr:colOff>187325</xdr:colOff>
      <xdr:row>79</xdr:row>
      <xdr:rowOff>77470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622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7620</xdr:rowOff>
    </xdr:from>
    <xdr:to>
      <xdr:col>20</xdr:col>
      <xdr:colOff>38100</xdr:colOff>
      <xdr:row>78</xdr:row>
      <xdr:rowOff>109220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119397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14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1270</xdr:rowOff>
    </xdr:from>
    <xdr:to>
      <xdr:col>15</xdr:col>
      <xdr:colOff>98425</xdr:colOff>
      <xdr:row>79</xdr:row>
      <xdr:rowOff>77470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5458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111777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1270</xdr:rowOff>
    </xdr:from>
    <xdr:to>
      <xdr:col>11</xdr:col>
      <xdr:colOff>9525</xdr:colOff>
      <xdr:row>79</xdr:row>
      <xdr:rowOff>16511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5458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50816</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15239</xdr:rowOff>
    </xdr:from>
    <xdr:to>
      <xdr:col>6</xdr:col>
      <xdr:colOff>171450</xdr:colOff>
      <xdr:row>78</xdr:row>
      <xdr:rowOff>116839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127016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1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114300</xdr:rowOff>
    </xdr:from>
    <xdr:to>
      <xdr:col>24</xdr:col>
      <xdr:colOff>76200</xdr:colOff>
      <xdr:row>79</xdr:row>
      <xdr:rowOff>44450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86377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26670</xdr:rowOff>
    </xdr:from>
    <xdr:to>
      <xdr:col>20</xdr:col>
      <xdr:colOff>38100</xdr:colOff>
      <xdr:row>79</xdr:row>
      <xdr:rowOff>128270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57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113047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657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26670</xdr:rowOff>
    </xdr:from>
    <xdr:to>
      <xdr:col>15</xdr:col>
      <xdr:colOff>149225</xdr:colOff>
      <xdr:row>79</xdr:row>
      <xdr:rowOff>128270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57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113047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65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121920</xdr:rowOff>
    </xdr:from>
    <xdr:to>
      <xdr:col>11</xdr:col>
      <xdr:colOff>60325</xdr:colOff>
      <xdr:row>79</xdr:row>
      <xdr:rowOff>52070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36847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137161</xdr:rowOff>
    </xdr:from>
    <xdr:to>
      <xdr:col>6</xdr:col>
      <xdr:colOff>171450</xdr:colOff>
      <xdr:row>79</xdr:row>
      <xdr:rowOff>67311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5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52088</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59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類似団体平均と比較して</a:t>
          </a:r>
          <a:r>
            <a:rPr kumimoji="1" lang="en-US" altLang="ja-JP" sz="1200">
              <a:latin typeface="ＭＳ Ｐゴシック" panose="020B0600070205080204" pitchFamily="50" charset="-128"/>
              <a:ea typeface="ＭＳ Ｐゴシック" panose="020B0600070205080204" pitchFamily="50" charset="-128"/>
            </a:rPr>
            <a:t>3.2</a:t>
          </a:r>
          <a:r>
            <a:rPr kumimoji="1" lang="ja-JP" altLang="en-US" sz="1200">
              <a:latin typeface="ＭＳ Ｐゴシック" panose="020B0600070205080204" pitchFamily="50" charset="-128"/>
              <a:ea typeface="ＭＳ Ｐゴシック" panose="020B0600070205080204" pitchFamily="50" charset="-128"/>
            </a:rPr>
            <a:t>ポイント高くなっている。地理的な要因等もあり、直営で行っている業務が多いため、公債費以外の経常収支比率が類似団体よりも高くなっている。また、当市は市民病院事業を有しており、繰出金も多額となっていることから類似団体平均を上回る要因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年度は、一部事務組合負担金や公共施設の電気料の増等により、前年度よりも</a:t>
          </a:r>
          <a:r>
            <a:rPr kumimoji="1" lang="en-US" altLang="ja-JP" sz="1200">
              <a:latin typeface="ＭＳ Ｐゴシック" panose="020B0600070205080204" pitchFamily="50" charset="-128"/>
              <a:ea typeface="ＭＳ Ｐゴシック" panose="020B0600070205080204" pitchFamily="50" charset="-128"/>
            </a:rPr>
            <a:t>4.2</a:t>
          </a:r>
          <a:r>
            <a:rPr kumimoji="1" lang="ja-JP" altLang="en-US" sz="1200">
              <a:latin typeface="ＭＳ Ｐゴシック" panose="020B0600070205080204" pitchFamily="50" charset="-128"/>
              <a:ea typeface="ＭＳ Ｐゴシック" panose="020B0600070205080204" pitchFamily="50" charset="-128"/>
            </a:rPr>
            <a:t>ポイント増加し、類似団体平均を上回った。</a:t>
          </a:r>
        </a:p>
        <a:p>
          <a:r>
            <a:rPr kumimoji="1" lang="ja-JP" altLang="en-US" sz="1200">
              <a:latin typeface="ＭＳ Ｐゴシック" panose="020B0600070205080204" pitchFamily="50" charset="-128"/>
              <a:ea typeface="ＭＳ Ｐゴシック" panose="020B0600070205080204" pitchFamily="50" charset="-128"/>
            </a:rPr>
            <a:t>　 今後もより効率的な行政運営に努め、経費節減を図っていく。</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89444</xdr:rowOff>
    </xdr:from>
    <xdr:to>
      <xdr:col>82</xdr:col>
      <xdr:colOff>107950</xdr:colOff>
      <xdr:row>81</xdr:row>
      <xdr:rowOff>11068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5294"/>
          <a:ext cx="0" cy="129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154595</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11068</xdr:rowOff>
    </xdr:from>
    <xdr:to>
      <xdr:col>82</xdr:col>
      <xdr:colOff>196850</xdr:colOff>
      <xdr:row>81</xdr:row>
      <xdr:rowOff>11068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4371</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89444</xdr:rowOff>
    </xdr:from>
    <xdr:to>
      <xdr:col>82</xdr:col>
      <xdr:colOff>196850</xdr:colOff>
      <xdr:row>73</xdr:row>
      <xdr:rowOff>89444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91077</xdr:rowOff>
    </xdr:from>
    <xdr:to>
      <xdr:col>82</xdr:col>
      <xdr:colOff>107950</xdr:colOff>
      <xdr:row>78</xdr:row>
      <xdr:rowOff>22498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121277"/>
          <a:ext cx="838200" cy="27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122119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980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105592</xdr:rowOff>
    </xdr:from>
    <xdr:to>
      <xdr:col>82</xdr:col>
      <xdr:colOff>158750</xdr:colOff>
      <xdr:row>77</xdr:row>
      <xdr:rowOff>35742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91077</xdr:rowOff>
    </xdr:from>
    <xdr:to>
      <xdr:col>78</xdr:col>
      <xdr:colOff>69850</xdr:colOff>
      <xdr:row>76</xdr:row>
      <xdr:rowOff>169455</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4782800" y="13121277"/>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20682</xdr:rowOff>
    </xdr:from>
    <xdr:to>
      <xdr:col>78</xdr:col>
      <xdr:colOff>120650</xdr:colOff>
      <xdr:row>76</xdr:row>
      <xdr:rowOff>122282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132460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819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100874</xdr:rowOff>
    </xdr:from>
    <xdr:to>
      <xdr:col>73</xdr:col>
      <xdr:colOff>180975</xdr:colOff>
      <xdr:row>76</xdr:row>
      <xdr:rowOff>169455</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788174"/>
          <a:ext cx="889000" cy="41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107224</xdr:rowOff>
    </xdr:from>
    <xdr:to>
      <xdr:col>74</xdr:col>
      <xdr:colOff>31750</xdr:colOff>
      <xdr:row>76</xdr:row>
      <xdr:rowOff>37374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96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47551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73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100874</xdr:rowOff>
    </xdr:from>
    <xdr:to>
      <xdr:col>69</xdr:col>
      <xdr:colOff>92075</xdr:colOff>
      <xdr:row>77</xdr:row>
      <xdr:rowOff>89444</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788174"/>
          <a:ext cx="889000" cy="50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95794</xdr:rowOff>
    </xdr:from>
    <xdr:to>
      <xdr:col>69</xdr:col>
      <xdr:colOff>142875</xdr:colOff>
      <xdr:row>75</xdr:row>
      <xdr:rowOff>25944</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10721</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869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139881</xdr:rowOff>
    </xdr:from>
    <xdr:to>
      <xdr:col>65</xdr:col>
      <xdr:colOff>53975</xdr:colOff>
      <xdr:row>76</xdr:row>
      <xdr:rowOff>70031</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9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80208</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76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143148</xdr:rowOff>
    </xdr:from>
    <xdr:to>
      <xdr:col>82</xdr:col>
      <xdr:colOff>158750</xdr:colOff>
      <xdr:row>78</xdr:row>
      <xdr:rowOff>73298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34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115225</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316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40277</xdr:rowOff>
    </xdr:from>
    <xdr:to>
      <xdr:col>78</xdr:col>
      <xdr:colOff>120650</xdr:colOff>
      <xdr:row>76</xdr:row>
      <xdr:rowOff>141877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07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126654</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156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118655</xdr:rowOff>
    </xdr:from>
    <xdr:to>
      <xdr:col>74</xdr:col>
      <xdr:colOff>31750</xdr:colOff>
      <xdr:row>77</xdr:row>
      <xdr:rowOff>48805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14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33582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23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50074</xdr:rowOff>
    </xdr:from>
    <xdr:to>
      <xdr:col>69</xdr:col>
      <xdr:colOff>142875</xdr:colOff>
      <xdr:row>74</xdr:row>
      <xdr:rowOff>151674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73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161851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506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38644</xdr:rowOff>
    </xdr:from>
    <xdr:to>
      <xdr:col>65</xdr:col>
      <xdr:colOff>53975</xdr:colOff>
      <xdr:row>77</xdr:row>
      <xdr:rowOff>140244</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24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125021</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32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茨城県北茨城市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20</xdr:row>
      <xdr:rowOff>111709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0405"/>
          <a:ext cx="0" cy="13679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83786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111709</xdr:rowOff>
    </xdr:from>
    <xdr:to>
      <xdr:col>30</xdr:col>
      <xdr:colOff>25400</xdr:colOff>
      <xdr:row>20</xdr:row>
      <xdr:rowOff>111709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3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146698</xdr:rowOff>
    </xdr:from>
    <xdr:to>
      <xdr:col>29</xdr:col>
      <xdr:colOff>127000</xdr:colOff>
      <xdr:row>19</xdr:row>
      <xdr:rowOff>12370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80423"/>
          <a:ext cx="647700" cy="371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129265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48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112738</xdr:rowOff>
    </xdr:from>
    <xdr:to>
      <xdr:col>29</xdr:col>
      <xdr:colOff>177800</xdr:colOff>
      <xdr:row>17</xdr:row>
      <xdr:rowOff>42888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12370</xdr:rowOff>
    </xdr:from>
    <xdr:to>
      <xdr:col>26</xdr:col>
      <xdr:colOff>50800</xdr:colOff>
      <xdr:row>19</xdr:row>
      <xdr:rowOff>37541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17545"/>
          <a:ext cx="698500" cy="251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38024</xdr:rowOff>
    </xdr:from>
    <xdr:to>
      <xdr:col>26</xdr:col>
      <xdr:colOff>101600</xdr:colOff>
      <xdr:row>17</xdr:row>
      <xdr:rowOff>139624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0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149801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69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37541</xdr:rowOff>
    </xdr:from>
    <xdr:to>
      <xdr:col>22</xdr:col>
      <xdr:colOff>114300</xdr:colOff>
      <xdr:row>19</xdr:row>
      <xdr:rowOff>76302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42716"/>
          <a:ext cx="698500" cy="387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71730</xdr:rowOff>
    </xdr:from>
    <xdr:to>
      <xdr:col>22</xdr:col>
      <xdr:colOff>165100</xdr:colOff>
      <xdr:row>18</xdr:row>
      <xdr:rowOff>1880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4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12057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0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76302</xdr:rowOff>
    </xdr:from>
    <xdr:to>
      <xdr:col>18</xdr:col>
      <xdr:colOff>177800</xdr:colOff>
      <xdr:row>19</xdr:row>
      <xdr:rowOff>91364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81477"/>
          <a:ext cx="698500" cy="150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92735</xdr:rowOff>
    </xdr:from>
    <xdr:to>
      <xdr:col>19</xdr:col>
      <xdr:colOff>38100</xdr:colOff>
      <xdr:row>18</xdr:row>
      <xdr:rowOff>22885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5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33062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2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137541</xdr:rowOff>
    </xdr:from>
    <xdr:to>
      <xdr:col>15</xdr:col>
      <xdr:colOff>101600</xdr:colOff>
      <xdr:row>18</xdr:row>
      <xdr:rowOff>67691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99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77868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68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95898</xdr:rowOff>
    </xdr:from>
    <xdr:to>
      <xdr:col>29</xdr:col>
      <xdr:colOff>177800</xdr:colOff>
      <xdr:row>19</xdr:row>
      <xdr:rowOff>26048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296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67975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01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133020</xdr:rowOff>
    </xdr:from>
    <xdr:to>
      <xdr:col>26</xdr:col>
      <xdr:colOff>101600</xdr:colOff>
      <xdr:row>19</xdr:row>
      <xdr:rowOff>63170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66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47947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53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158191</xdr:rowOff>
    </xdr:from>
    <xdr:to>
      <xdr:col>22</xdr:col>
      <xdr:colOff>165100</xdr:colOff>
      <xdr:row>19</xdr:row>
      <xdr:rowOff>88341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919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73118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78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25502</xdr:rowOff>
    </xdr:from>
    <xdr:to>
      <xdr:col>19</xdr:col>
      <xdr:colOff>38100</xdr:colOff>
      <xdr:row>19</xdr:row>
      <xdr:rowOff>127102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306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111879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17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40564</xdr:rowOff>
    </xdr:from>
    <xdr:to>
      <xdr:col>15</xdr:col>
      <xdr:colOff>101600</xdr:colOff>
      <xdr:row>19</xdr:row>
      <xdr:rowOff>142164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457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126941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32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172949</xdr:rowOff>
    </xdr:from>
    <xdr:to>
      <xdr:col>29</xdr:col>
      <xdr:colOff>127000</xdr:colOff>
      <xdr:row>37</xdr:row>
      <xdr:rowOff>280358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97499"/>
          <a:ext cx="0" cy="13075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252435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77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280358</xdr:rowOff>
    </xdr:from>
    <xdr:to>
      <xdr:col>30</xdr:col>
      <xdr:colOff>25400</xdr:colOff>
      <xdr:row>37</xdr:row>
      <xdr:rowOff>280358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405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87876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4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172949</xdr:rowOff>
    </xdr:from>
    <xdr:to>
      <xdr:col>30</xdr:col>
      <xdr:colOff>25400</xdr:colOff>
      <xdr:row>33</xdr:row>
      <xdr:rowOff>172949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974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271410</xdr:rowOff>
    </xdr:from>
    <xdr:to>
      <xdr:col>29</xdr:col>
      <xdr:colOff>127000</xdr:colOff>
      <xdr:row>34</xdr:row>
      <xdr:rowOff>332022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538860"/>
          <a:ext cx="647700" cy="606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163393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737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191316</xdr:rowOff>
    </xdr:from>
    <xdr:to>
      <xdr:col>29</xdr:col>
      <xdr:colOff>177800</xdr:colOff>
      <xdr:row>35</xdr:row>
      <xdr:rowOff>292916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1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271410</xdr:rowOff>
    </xdr:from>
    <xdr:to>
      <xdr:col>26</xdr:col>
      <xdr:colOff>50800</xdr:colOff>
      <xdr:row>35</xdr:row>
      <xdr:rowOff>49211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538860"/>
          <a:ext cx="698500" cy="1207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174204</xdr:rowOff>
    </xdr:from>
    <xdr:to>
      <xdr:col>26</xdr:col>
      <xdr:colOff>101600</xdr:colOff>
      <xdr:row>35</xdr:row>
      <xdr:rowOff>275804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260581</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870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49211</xdr:rowOff>
    </xdr:from>
    <xdr:to>
      <xdr:col>22</xdr:col>
      <xdr:colOff>114300</xdr:colOff>
      <xdr:row>35</xdr:row>
      <xdr:rowOff>112761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659561"/>
          <a:ext cx="698500" cy="635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202192</xdr:rowOff>
    </xdr:from>
    <xdr:to>
      <xdr:col>22</xdr:col>
      <xdr:colOff>165100</xdr:colOff>
      <xdr:row>35</xdr:row>
      <xdr:rowOff>303792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288569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9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112761</xdr:rowOff>
    </xdr:from>
    <xdr:to>
      <xdr:col>18</xdr:col>
      <xdr:colOff>177800</xdr:colOff>
      <xdr:row>35</xdr:row>
      <xdr:rowOff>233821</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723111"/>
          <a:ext cx="698500" cy="1210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247160</xdr:rowOff>
    </xdr:from>
    <xdr:to>
      <xdr:col>19</xdr:col>
      <xdr:colOff>38100</xdr:colOff>
      <xdr:row>36</xdr:row>
      <xdr:rowOff>5860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333537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9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274396</xdr:rowOff>
    </xdr:from>
    <xdr:to>
      <xdr:col>15</xdr:col>
      <xdr:colOff>101600</xdr:colOff>
      <xdr:row>36</xdr:row>
      <xdr:rowOff>33096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17873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281222</xdr:rowOff>
    </xdr:from>
    <xdr:to>
      <xdr:col>29</xdr:col>
      <xdr:colOff>177800</xdr:colOff>
      <xdr:row>35</xdr:row>
      <xdr:rowOff>39922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5486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126299</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39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220610</xdr:rowOff>
    </xdr:from>
    <xdr:to>
      <xdr:col>26</xdr:col>
      <xdr:colOff>101600</xdr:colOff>
      <xdr:row>34</xdr:row>
      <xdr:rowOff>322210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4880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332387</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256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341311</xdr:rowOff>
    </xdr:from>
    <xdr:to>
      <xdr:col>22</xdr:col>
      <xdr:colOff>165100</xdr:colOff>
      <xdr:row>35</xdr:row>
      <xdr:rowOff>100011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6087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110188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377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61961</xdr:rowOff>
    </xdr:from>
    <xdr:to>
      <xdr:col>19</xdr:col>
      <xdr:colOff>38100</xdr:colOff>
      <xdr:row>35</xdr:row>
      <xdr:rowOff>163561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6723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173738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44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183021</xdr:rowOff>
    </xdr:from>
    <xdr:to>
      <xdr:col>15</xdr:col>
      <xdr:colOff>101600</xdr:colOff>
      <xdr:row>35</xdr:row>
      <xdr:rowOff>284621</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7933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294798</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562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茨城県北茨城市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40,014
39,362
186.79
20,591,498
19,971,300
584,637
11,209,981
21,150,191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102.2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24727</xdr:rowOff>
    </xdr:from>
    <xdr:to>
      <xdr:col>24</xdr:col>
      <xdr:colOff>62865</xdr:colOff>
      <xdr:row>38</xdr:row>
      <xdr:rowOff>14757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8227"/>
          <a:ext cx="1270" cy="13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14757</xdr:rowOff>
    </xdr:from>
    <xdr:to>
      <xdr:col>24</xdr:col>
      <xdr:colOff>152400</xdr:colOff>
      <xdr:row>38</xdr:row>
      <xdr:rowOff>14757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142854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24727</xdr:rowOff>
    </xdr:from>
    <xdr:to>
      <xdr:col>24</xdr:col>
      <xdr:colOff>152400</xdr:colOff>
      <xdr:row>30</xdr:row>
      <xdr:rowOff>24727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129146</xdr:rowOff>
    </xdr:from>
    <xdr:to>
      <xdr:col>24</xdr:col>
      <xdr:colOff>63500</xdr:colOff>
      <xdr:row>36</xdr:row>
      <xdr:rowOff>22352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29896"/>
          <a:ext cx="838200" cy="6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7459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665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156032</xdr:rowOff>
    </xdr:from>
    <xdr:to>
      <xdr:col>24</xdr:col>
      <xdr:colOff>114300</xdr:colOff>
      <xdr:row>34</xdr:row>
      <xdr:rowOff>86182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22352</xdr:rowOff>
    </xdr:from>
    <xdr:to>
      <xdr:col>19</xdr:col>
      <xdr:colOff>177800</xdr:colOff>
      <xdr:row>36</xdr:row>
      <xdr:rowOff>39751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94552"/>
          <a:ext cx="889000" cy="17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84734</xdr:rowOff>
    </xdr:from>
    <xdr:to>
      <xdr:col>20</xdr:col>
      <xdr:colOff>38100</xdr:colOff>
      <xdr:row>35</xdr:row>
      <xdr:rowOff>14884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31411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68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39751</xdr:rowOff>
    </xdr:from>
    <xdr:to>
      <xdr:col>15</xdr:col>
      <xdr:colOff>50800</xdr:colOff>
      <xdr:row>36</xdr:row>
      <xdr:rowOff>61049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11951"/>
          <a:ext cx="889000" cy="2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109995</xdr:rowOff>
    </xdr:from>
    <xdr:to>
      <xdr:col>15</xdr:col>
      <xdr:colOff>101600</xdr:colOff>
      <xdr:row>35</xdr:row>
      <xdr:rowOff>40145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56672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7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61049</xdr:rowOff>
    </xdr:from>
    <xdr:to>
      <xdr:col>10</xdr:col>
      <xdr:colOff>114300</xdr:colOff>
      <xdr:row>36</xdr:row>
      <xdr:rowOff>65596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33249"/>
          <a:ext cx="889000" cy="4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123088</xdr:rowOff>
    </xdr:from>
    <xdr:to>
      <xdr:col>10</xdr:col>
      <xdr:colOff>165100</xdr:colOff>
      <xdr:row>35</xdr:row>
      <xdr:rowOff>53238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69765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72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330</xdr:rowOff>
    </xdr:from>
    <xdr:to>
      <xdr:col>6</xdr:col>
      <xdr:colOff>38100</xdr:colOff>
      <xdr:row>35</xdr:row>
      <xdr:rowOff>101930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118457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77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78346</xdr:rowOff>
    </xdr:from>
    <xdr:to>
      <xdr:col>24</xdr:col>
      <xdr:colOff>114300</xdr:colOff>
      <xdr:row>36</xdr:row>
      <xdr:rowOff>8496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7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56773</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5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143002</xdr:rowOff>
    </xdr:from>
    <xdr:to>
      <xdr:col>20</xdr:col>
      <xdr:colOff>38100</xdr:colOff>
      <xdr:row>36</xdr:row>
      <xdr:rowOff>73152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4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64279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236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160401</xdr:rowOff>
    </xdr:from>
    <xdr:to>
      <xdr:col>15</xdr:col>
      <xdr:colOff>101600</xdr:colOff>
      <xdr:row>36</xdr:row>
      <xdr:rowOff>90551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6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81678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25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10249</xdr:rowOff>
    </xdr:from>
    <xdr:to>
      <xdr:col>10</xdr:col>
      <xdr:colOff>165100</xdr:colOff>
      <xdr:row>36</xdr:row>
      <xdr:rowOff>111849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8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102976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27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14796</xdr:rowOff>
    </xdr:from>
    <xdr:to>
      <xdr:col>6</xdr:col>
      <xdr:colOff>38100</xdr:colOff>
      <xdr:row>36</xdr:row>
      <xdr:rowOff>116396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8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107523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27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110828</xdr:rowOff>
    </xdr:from>
    <xdr:to>
      <xdr:col>24</xdr:col>
      <xdr:colOff>62865</xdr:colOff>
      <xdr:row>58</xdr:row>
      <xdr:rowOff>165227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4778"/>
          <a:ext cx="1270" cy="125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169054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165227</xdr:rowOff>
    </xdr:from>
    <xdr:to>
      <xdr:col>24</xdr:col>
      <xdr:colOff>152400</xdr:colOff>
      <xdr:row>58</xdr:row>
      <xdr:rowOff>165227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0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57505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110828</xdr:rowOff>
    </xdr:from>
    <xdr:to>
      <xdr:col>24</xdr:col>
      <xdr:colOff>152400</xdr:colOff>
      <xdr:row>51</xdr:row>
      <xdr:rowOff>110828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100792</xdr:rowOff>
    </xdr:from>
    <xdr:to>
      <xdr:col>24</xdr:col>
      <xdr:colOff>63500</xdr:colOff>
      <xdr:row>58</xdr:row>
      <xdr:rowOff>127424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10044892"/>
          <a:ext cx="838200" cy="26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31859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33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8982</xdr:rowOff>
    </xdr:from>
    <xdr:to>
      <xdr:col>24</xdr:col>
      <xdr:colOff>114300</xdr:colOff>
      <xdr:row>57</xdr:row>
      <xdr:rowOff>110582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65039</xdr:rowOff>
    </xdr:from>
    <xdr:to>
      <xdr:col>19</xdr:col>
      <xdr:colOff>177800</xdr:colOff>
      <xdr:row>58</xdr:row>
      <xdr:rowOff>127424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10009139"/>
          <a:ext cx="889000" cy="6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69286</xdr:rowOff>
    </xdr:from>
    <xdr:to>
      <xdr:col>20</xdr:col>
      <xdr:colOff>38100</xdr:colOff>
      <xdr:row>57</xdr:row>
      <xdr:rowOff>170886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4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15963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65039</xdr:rowOff>
    </xdr:from>
    <xdr:to>
      <xdr:col>15</xdr:col>
      <xdr:colOff>50800</xdr:colOff>
      <xdr:row>58</xdr:row>
      <xdr:rowOff>104884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009139"/>
          <a:ext cx="889000" cy="3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49246</xdr:rowOff>
    </xdr:from>
    <xdr:to>
      <xdr:col>15</xdr:col>
      <xdr:colOff>101600</xdr:colOff>
      <xdr:row>57</xdr:row>
      <xdr:rowOff>150846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167373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104884</xdr:rowOff>
    </xdr:from>
    <xdr:to>
      <xdr:col>10</xdr:col>
      <xdr:colOff>114300</xdr:colOff>
      <xdr:row>58</xdr:row>
      <xdr:rowOff>168016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48984"/>
          <a:ext cx="889000" cy="6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103301</xdr:rowOff>
    </xdr:from>
    <xdr:to>
      <xdr:col>10</xdr:col>
      <xdr:colOff>165100</xdr:colOff>
      <xdr:row>58</xdr:row>
      <xdr:rowOff>33451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49978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5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154714</xdr:rowOff>
    </xdr:from>
    <xdr:to>
      <xdr:col>6</xdr:col>
      <xdr:colOff>38100</xdr:colOff>
      <xdr:row>58</xdr:row>
      <xdr:rowOff>84864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101391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0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49992</xdr:rowOff>
    </xdr:from>
    <xdr:to>
      <xdr:col>24</xdr:col>
      <xdr:colOff>114300</xdr:colOff>
      <xdr:row>58</xdr:row>
      <xdr:rowOff>151592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9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136369</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09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76624</xdr:rowOff>
    </xdr:from>
    <xdr:to>
      <xdr:col>20</xdr:col>
      <xdr:colOff>38100</xdr:colOff>
      <xdr:row>59</xdr:row>
      <xdr:rowOff>6774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1002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169351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11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14239</xdr:rowOff>
    </xdr:from>
    <xdr:to>
      <xdr:col>15</xdr:col>
      <xdr:colOff>101600</xdr:colOff>
      <xdr:row>58</xdr:row>
      <xdr:rowOff>115839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5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106966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5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54084</xdr:rowOff>
    </xdr:from>
    <xdr:to>
      <xdr:col>10</xdr:col>
      <xdr:colOff>165100</xdr:colOff>
      <xdr:row>58</xdr:row>
      <xdr:rowOff>155684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9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146811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9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117216</xdr:rowOff>
    </xdr:from>
    <xdr:to>
      <xdr:col>6</xdr:col>
      <xdr:colOff>38100</xdr:colOff>
      <xdr:row>59</xdr:row>
      <xdr:rowOff>47366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6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38493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54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33286</xdr:rowOff>
    </xdr:from>
    <xdr:to>
      <xdr:col>24</xdr:col>
      <xdr:colOff>62865</xdr:colOff>
      <xdr:row>79</xdr:row>
      <xdr:rowOff>25152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34786"/>
          <a:ext cx="1270" cy="1534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28979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25152</xdr:rowOff>
    </xdr:from>
    <xdr:to>
      <xdr:col>24</xdr:col>
      <xdr:colOff>152400</xdr:colOff>
      <xdr:row>79</xdr:row>
      <xdr:rowOff>25152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151413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1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33286</xdr:rowOff>
    </xdr:from>
    <xdr:to>
      <xdr:col>24</xdr:col>
      <xdr:colOff>152400</xdr:colOff>
      <xdr:row>70</xdr:row>
      <xdr:rowOff>33286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3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84665</xdr:rowOff>
    </xdr:from>
    <xdr:to>
      <xdr:col>24</xdr:col>
      <xdr:colOff>63500</xdr:colOff>
      <xdr:row>78</xdr:row>
      <xdr:rowOff>121126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57765"/>
          <a:ext cx="838200" cy="36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160774</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9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137897</xdr:rowOff>
    </xdr:from>
    <xdr:to>
      <xdr:col>24</xdr:col>
      <xdr:colOff>114300</xdr:colOff>
      <xdr:row>78</xdr:row>
      <xdr:rowOff>68047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3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101009</xdr:rowOff>
    </xdr:from>
    <xdr:to>
      <xdr:col>19</xdr:col>
      <xdr:colOff>177800</xdr:colOff>
      <xdr:row>78</xdr:row>
      <xdr:rowOff>121126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474109"/>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15596</xdr:rowOff>
    </xdr:from>
    <xdr:to>
      <xdr:col>20</xdr:col>
      <xdr:colOff>38100</xdr:colOff>
      <xdr:row>78</xdr:row>
      <xdr:rowOff>117196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133723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6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92342</xdr:rowOff>
    </xdr:from>
    <xdr:to>
      <xdr:col>15</xdr:col>
      <xdr:colOff>50800</xdr:colOff>
      <xdr:row>78</xdr:row>
      <xdr:rowOff>101009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465442"/>
          <a:ext cx="889000" cy="8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12852</xdr:rowOff>
    </xdr:from>
    <xdr:to>
      <xdr:col>15</xdr:col>
      <xdr:colOff>101600</xdr:colOff>
      <xdr:row>78</xdr:row>
      <xdr:rowOff>114452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130979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6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78169</xdr:rowOff>
    </xdr:from>
    <xdr:to>
      <xdr:col>10</xdr:col>
      <xdr:colOff>114300</xdr:colOff>
      <xdr:row>78</xdr:row>
      <xdr:rowOff>92342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451269"/>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170511</xdr:rowOff>
    </xdr:from>
    <xdr:to>
      <xdr:col>10</xdr:col>
      <xdr:colOff>165100</xdr:colOff>
      <xdr:row>78</xdr:row>
      <xdr:rowOff>100661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117188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4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10909</xdr:rowOff>
    </xdr:from>
    <xdr:to>
      <xdr:col>6</xdr:col>
      <xdr:colOff>38100</xdr:colOff>
      <xdr:row>78</xdr:row>
      <xdr:rowOff>112509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129036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5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33865</xdr:rowOff>
    </xdr:from>
    <xdr:to>
      <xdr:col>24</xdr:col>
      <xdr:colOff>114300</xdr:colOff>
      <xdr:row>78</xdr:row>
      <xdr:rowOff>135465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0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120242</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21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70326</xdr:rowOff>
    </xdr:from>
    <xdr:to>
      <xdr:col>20</xdr:col>
      <xdr:colOff>38100</xdr:colOff>
      <xdr:row>79</xdr:row>
      <xdr:rowOff>476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4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163053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3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50209</xdr:rowOff>
    </xdr:from>
    <xdr:to>
      <xdr:col>15</xdr:col>
      <xdr:colOff>101600</xdr:colOff>
      <xdr:row>78</xdr:row>
      <xdr:rowOff>151809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2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142936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16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41542</xdr:rowOff>
    </xdr:from>
    <xdr:to>
      <xdr:col>10</xdr:col>
      <xdr:colOff>165100</xdr:colOff>
      <xdr:row>78</xdr:row>
      <xdr:rowOff>143142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1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134269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07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27369</xdr:rowOff>
    </xdr:from>
    <xdr:to>
      <xdr:col>6</xdr:col>
      <xdr:colOff>38100</xdr:colOff>
      <xdr:row>78</xdr:row>
      <xdr:rowOff>128969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0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120096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93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21188</xdr:rowOff>
    </xdr:from>
    <xdr:to>
      <xdr:col>24</xdr:col>
      <xdr:colOff>62865</xdr:colOff>
      <xdr:row>99</xdr:row>
      <xdr:rowOff>22320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23138"/>
          <a:ext cx="1270" cy="137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26147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9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22320</xdr:rowOff>
    </xdr:from>
    <xdr:to>
      <xdr:col>24</xdr:col>
      <xdr:colOff>152400</xdr:colOff>
      <xdr:row>99</xdr:row>
      <xdr:rowOff>22320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9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139315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21188</xdr:rowOff>
    </xdr:from>
    <xdr:to>
      <xdr:col>24</xdr:col>
      <xdr:colOff>152400</xdr:colOff>
      <xdr:row>91</xdr:row>
      <xdr:rowOff>21188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2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146036</xdr:rowOff>
    </xdr:from>
    <xdr:to>
      <xdr:col>24</xdr:col>
      <xdr:colOff>63500</xdr:colOff>
      <xdr:row>96</xdr:row>
      <xdr:rowOff>60593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433786"/>
          <a:ext cx="838200" cy="8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7335</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66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28908</xdr:rowOff>
    </xdr:from>
    <xdr:to>
      <xdr:col>24</xdr:col>
      <xdr:colOff>114300</xdr:colOff>
      <xdr:row>96</xdr:row>
      <xdr:rowOff>130508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60593</xdr:rowOff>
    </xdr:from>
    <xdr:to>
      <xdr:col>19</xdr:col>
      <xdr:colOff>177800</xdr:colOff>
      <xdr:row>96</xdr:row>
      <xdr:rowOff>145993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519793"/>
          <a:ext cx="889000" cy="8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112370</xdr:rowOff>
    </xdr:from>
    <xdr:to>
      <xdr:col>20</xdr:col>
      <xdr:colOff>38100</xdr:colOff>
      <xdr:row>97</xdr:row>
      <xdr:rowOff>42520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33647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664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158783</xdr:rowOff>
    </xdr:from>
    <xdr:to>
      <xdr:col>15</xdr:col>
      <xdr:colOff>50800</xdr:colOff>
      <xdr:row>96</xdr:row>
      <xdr:rowOff>145993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446533"/>
          <a:ext cx="889000" cy="158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18904</xdr:rowOff>
    </xdr:from>
    <xdr:to>
      <xdr:col>15</xdr:col>
      <xdr:colOff>101600</xdr:colOff>
      <xdr:row>97</xdr:row>
      <xdr:rowOff>120504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111631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74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158783</xdr:rowOff>
    </xdr:from>
    <xdr:to>
      <xdr:col>10</xdr:col>
      <xdr:colOff>114300</xdr:colOff>
      <xdr:row>97</xdr:row>
      <xdr:rowOff>90594</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446533"/>
          <a:ext cx="889000" cy="27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64396</xdr:rowOff>
    </xdr:from>
    <xdr:to>
      <xdr:col>10</xdr:col>
      <xdr:colOff>165100</xdr:colOff>
      <xdr:row>96</xdr:row>
      <xdr:rowOff>165996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157123</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616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134021</xdr:rowOff>
    </xdr:from>
    <xdr:to>
      <xdr:col>6</xdr:col>
      <xdr:colOff>38100</xdr:colOff>
      <xdr:row>98</xdr:row>
      <xdr:rowOff>64171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55298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85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95236</xdr:rowOff>
    </xdr:from>
    <xdr:to>
      <xdr:col>24</xdr:col>
      <xdr:colOff>114300</xdr:colOff>
      <xdr:row>96</xdr:row>
      <xdr:rowOff>25386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382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118113</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234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9793</xdr:rowOff>
    </xdr:from>
    <xdr:to>
      <xdr:col>20</xdr:col>
      <xdr:colOff>38100</xdr:colOff>
      <xdr:row>96</xdr:row>
      <xdr:rowOff>111393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46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127920</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244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95193</xdr:rowOff>
    </xdr:from>
    <xdr:to>
      <xdr:col>15</xdr:col>
      <xdr:colOff>101600</xdr:colOff>
      <xdr:row>97</xdr:row>
      <xdr:rowOff>25343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55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41870</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329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107983</xdr:rowOff>
    </xdr:from>
    <xdr:to>
      <xdr:col>10</xdr:col>
      <xdr:colOff>165100</xdr:colOff>
      <xdr:row>96</xdr:row>
      <xdr:rowOff>38133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39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54660</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17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39794</xdr:rowOff>
    </xdr:from>
    <xdr:to>
      <xdr:col>6</xdr:col>
      <xdr:colOff>38100</xdr:colOff>
      <xdr:row>97</xdr:row>
      <xdr:rowOff>141394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67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157921</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44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15991</xdr:rowOff>
    </xdr:from>
    <xdr:to>
      <xdr:col>54</xdr:col>
      <xdr:colOff>189865</xdr:colOff>
      <xdr:row>37</xdr:row>
      <xdr:rowOff>150019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845291"/>
          <a:ext cx="1270" cy="648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153846</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49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150019</xdr:rowOff>
    </xdr:from>
    <xdr:to>
      <xdr:col>55</xdr:col>
      <xdr:colOff>88900</xdr:colOff>
      <xdr:row>37</xdr:row>
      <xdr:rowOff>150019</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493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134118</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620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15991</xdr:rowOff>
    </xdr:from>
    <xdr:to>
      <xdr:col>55</xdr:col>
      <xdr:colOff>88900</xdr:colOff>
      <xdr:row>34</xdr:row>
      <xdr:rowOff>15991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845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145680</xdr:rowOff>
    </xdr:from>
    <xdr:to>
      <xdr:col>55</xdr:col>
      <xdr:colOff>0</xdr:colOff>
      <xdr:row>37</xdr:row>
      <xdr:rowOff>52695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317880"/>
          <a:ext cx="838200" cy="78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53708</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0544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30831</xdr:rowOff>
    </xdr:from>
    <xdr:to>
      <xdr:col>55</xdr:col>
      <xdr:colOff>50800</xdr:colOff>
      <xdr:row>36</xdr:row>
      <xdr:rowOff>132431</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203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145680</xdr:rowOff>
    </xdr:from>
    <xdr:to>
      <xdr:col>50</xdr:col>
      <xdr:colOff>114300</xdr:colOff>
      <xdr:row>37</xdr:row>
      <xdr:rowOff>87154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317880"/>
          <a:ext cx="889000" cy="112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42938</xdr:rowOff>
    </xdr:from>
    <xdr:to>
      <xdr:col>50</xdr:col>
      <xdr:colOff>165100</xdr:colOff>
      <xdr:row>36</xdr:row>
      <xdr:rowOff>144538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21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161065</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599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87154</xdr:rowOff>
    </xdr:from>
    <xdr:to>
      <xdr:col>45</xdr:col>
      <xdr:colOff>177800</xdr:colOff>
      <xdr:row>37</xdr:row>
      <xdr:rowOff>120068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430804"/>
          <a:ext cx="889000" cy="3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36985</xdr:rowOff>
    </xdr:from>
    <xdr:to>
      <xdr:col>46</xdr:col>
      <xdr:colOff>38100</xdr:colOff>
      <xdr:row>36</xdr:row>
      <xdr:rowOff>138585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20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155112</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5984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34640</xdr:rowOff>
    </xdr:from>
    <xdr:to>
      <xdr:col>41</xdr:col>
      <xdr:colOff>50800</xdr:colOff>
      <xdr:row>37</xdr:row>
      <xdr:rowOff>120068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5521040"/>
          <a:ext cx="889000" cy="94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62259</xdr:rowOff>
    </xdr:from>
    <xdr:to>
      <xdr:col>41</xdr:col>
      <xdr:colOff>101600</xdr:colOff>
      <xdr:row>36</xdr:row>
      <xdr:rowOff>163859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234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8936</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0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97248</xdr:rowOff>
    </xdr:from>
    <xdr:to>
      <xdr:col>36</xdr:col>
      <xdr:colOff>165100</xdr:colOff>
      <xdr:row>34</xdr:row>
      <xdr:rowOff>27398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575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18525</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5847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1895</xdr:rowOff>
    </xdr:from>
    <xdr:to>
      <xdr:col>55</xdr:col>
      <xdr:colOff>50800</xdr:colOff>
      <xdr:row>37</xdr:row>
      <xdr:rowOff>103495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34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88272</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26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94880</xdr:rowOff>
    </xdr:from>
    <xdr:to>
      <xdr:col>50</xdr:col>
      <xdr:colOff>165100</xdr:colOff>
      <xdr:row>37</xdr:row>
      <xdr:rowOff>25030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26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16157</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35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36354</xdr:rowOff>
    </xdr:from>
    <xdr:to>
      <xdr:col>46</xdr:col>
      <xdr:colOff>38100</xdr:colOff>
      <xdr:row>37</xdr:row>
      <xdr:rowOff>137954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38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129081</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472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69268</xdr:rowOff>
    </xdr:from>
    <xdr:to>
      <xdr:col>41</xdr:col>
      <xdr:colOff>101600</xdr:colOff>
      <xdr:row>37</xdr:row>
      <xdr:rowOff>170868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412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161995</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50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155290</xdr:rowOff>
    </xdr:from>
    <xdr:to>
      <xdr:col>36</xdr:col>
      <xdr:colOff>165100</xdr:colOff>
      <xdr:row>32</xdr:row>
      <xdr:rowOff>85440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547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101967</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524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159573</xdr:rowOff>
    </xdr:from>
    <xdr:to>
      <xdr:col>54</xdr:col>
      <xdr:colOff>189865</xdr:colOff>
      <xdr:row>58</xdr:row>
      <xdr:rowOff>70327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32073"/>
          <a:ext cx="1270" cy="128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74154</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70327</xdr:rowOff>
    </xdr:from>
    <xdr:to>
      <xdr:col>55</xdr:col>
      <xdr:colOff>88900</xdr:colOff>
      <xdr:row>58</xdr:row>
      <xdr:rowOff>70327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1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106250</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50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159573</xdr:rowOff>
    </xdr:from>
    <xdr:to>
      <xdr:col>55</xdr:col>
      <xdr:colOff>88900</xdr:colOff>
      <xdr:row>50</xdr:row>
      <xdr:rowOff>159573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68468</xdr:rowOff>
    </xdr:from>
    <xdr:to>
      <xdr:col>55</xdr:col>
      <xdr:colOff>0</xdr:colOff>
      <xdr:row>57</xdr:row>
      <xdr:rowOff>26536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669668"/>
          <a:ext cx="838200" cy="129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118711</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377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95834</xdr:rowOff>
    </xdr:from>
    <xdr:to>
      <xdr:col>55</xdr:col>
      <xdr:colOff>50800</xdr:colOff>
      <xdr:row>56</xdr:row>
      <xdr:rowOff>25984</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52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68468</xdr:rowOff>
    </xdr:from>
    <xdr:to>
      <xdr:col>50</xdr:col>
      <xdr:colOff>114300</xdr:colOff>
      <xdr:row>57</xdr:row>
      <xdr:rowOff>21217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669668"/>
          <a:ext cx="889000" cy="124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123045</xdr:rowOff>
    </xdr:from>
    <xdr:to>
      <xdr:col>50</xdr:col>
      <xdr:colOff>165100</xdr:colOff>
      <xdr:row>56</xdr:row>
      <xdr:rowOff>53195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5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69722</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32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79518</xdr:rowOff>
    </xdr:from>
    <xdr:to>
      <xdr:col>45</xdr:col>
      <xdr:colOff>177800</xdr:colOff>
      <xdr:row>57</xdr:row>
      <xdr:rowOff>21217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337818"/>
          <a:ext cx="889000" cy="456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158166</xdr:rowOff>
    </xdr:from>
    <xdr:to>
      <xdr:col>46</xdr:col>
      <xdr:colOff>38100</xdr:colOff>
      <xdr:row>56</xdr:row>
      <xdr:rowOff>88316</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104843</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3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79518</xdr:rowOff>
    </xdr:from>
    <xdr:to>
      <xdr:col>41</xdr:col>
      <xdr:colOff>50800</xdr:colOff>
      <xdr:row>54</xdr:row>
      <xdr:rowOff>125930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337818"/>
          <a:ext cx="889000" cy="4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149068</xdr:rowOff>
    </xdr:from>
    <xdr:to>
      <xdr:col>41</xdr:col>
      <xdr:colOff>101600</xdr:colOff>
      <xdr:row>56</xdr:row>
      <xdr:rowOff>79218</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70345</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67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97686</xdr:rowOff>
    </xdr:from>
    <xdr:to>
      <xdr:col>36</xdr:col>
      <xdr:colOff>165100</xdr:colOff>
      <xdr:row>56</xdr:row>
      <xdr:rowOff>27836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18963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62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147186</xdr:rowOff>
    </xdr:from>
    <xdr:to>
      <xdr:col>55</xdr:col>
      <xdr:colOff>50800</xdr:colOff>
      <xdr:row>57</xdr:row>
      <xdr:rowOff>77336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74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125613</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72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17668</xdr:rowOff>
    </xdr:from>
    <xdr:to>
      <xdr:col>50</xdr:col>
      <xdr:colOff>165100</xdr:colOff>
      <xdr:row>56</xdr:row>
      <xdr:rowOff>119268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61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110395</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71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141867</xdr:rowOff>
    </xdr:from>
    <xdr:to>
      <xdr:col>46</xdr:col>
      <xdr:colOff>38100</xdr:colOff>
      <xdr:row>57</xdr:row>
      <xdr:rowOff>72017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74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63144</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835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28718</xdr:rowOff>
    </xdr:from>
    <xdr:to>
      <xdr:col>41</xdr:col>
      <xdr:colOff>101600</xdr:colOff>
      <xdr:row>54</xdr:row>
      <xdr:rowOff>130318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28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146845</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795" y="9062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75130</xdr:rowOff>
    </xdr:from>
    <xdr:to>
      <xdr:col>36</xdr:col>
      <xdr:colOff>165100</xdr:colOff>
      <xdr:row>55</xdr:row>
      <xdr:rowOff>5280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33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21807</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672795" y="9108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43634</xdr:rowOff>
    </xdr:from>
    <xdr:to>
      <xdr:col>54</xdr:col>
      <xdr:colOff>189865</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45134"/>
          <a:ext cx="127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161761</xdr:rowOff>
    </xdr:from>
    <xdr:ext cx="599010"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43634</xdr:rowOff>
    </xdr:from>
    <xdr:to>
      <xdr:col>55</xdr:col>
      <xdr:colOff>88900</xdr:colOff>
      <xdr:row>70</xdr:row>
      <xdr:rowOff>43634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4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91912</xdr:rowOff>
    </xdr:from>
    <xdr:to>
      <xdr:col>55</xdr:col>
      <xdr:colOff>0</xdr:colOff>
      <xdr:row>79</xdr:row>
      <xdr:rowOff>37112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465012"/>
          <a:ext cx="838200" cy="11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10943</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212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159516</xdr:rowOff>
    </xdr:from>
    <xdr:to>
      <xdr:col>55</xdr:col>
      <xdr:colOff>50800</xdr:colOff>
      <xdr:row>78</xdr:row>
      <xdr:rowOff>89666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91912</xdr:rowOff>
    </xdr:from>
    <xdr:to>
      <xdr:col>50</xdr:col>
      <xdr:colOff>114300</xdr:colOff>
      <xdr:row>78</xdr:row>
      <xdr:rowOff>157933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465012"/>
          <a:ext cx="889000" cy="66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16630</xdr:rowOff>
    </xdr:from>
    <xdr:to>
      <xdr:col>50</xdr:col>
      <xdr:colOff>165100</xdr:colOff>
      <xdr:row>78</xdr:row>
      <xdr:rowOff>118230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134757</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16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46954</xdr:rowOff>
    </xdr:from>
    <xdr:to>
      <xdr:col>45</xdr:col>
      <xdr:colOff>177800</xdr:colOff>
      <xdr:row>78</xdr:row>
      <xdr:rowOff>157933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420054"/>
          <a:ext cx="889000" cy="110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28691</xdr:rowOff>
    </xdr:from>
    <xdr:to>
      <xdr:col>46</xdr:col>
      <xdr:colOff>38100</xdr:colOff>
      <xdr:row>78</xdr:row>
      <xdr:rowOff>130291</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146818</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120574</xdr:rowOff>
    </xdr:from>
    <xdr:to>
      <xdr:col>41</xdr:col>
      <xdr:colOff>50800</xdr:colOff>
      <xdr:row>78</xdr:row>
      <xdr:rowOff>46954</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2979324"/>
          <a:ext cx="889000" cy="440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8280</xdr:rowOff>
    </xdr:from>
    <xdr:to>
      <xdr:col>41</xdr:col>
      <xdr:colOff>101600</xdr:colOff>
      <xdr:row>78</xdr:row>
      <xdr:rowOff>109880</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101007</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4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157045</xdr:rowOff>
    </xdr:from>
    <xdr:to>
      <xdr:col>36</xdr:col>
      <xdr:colOff>165100</xdr:colOff>
      <xdr:row>78</xdr:row>
      <xdr:rowOff>87195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78322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45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157762</xdr:rowOff>
    </xdr:from>
    <xdr:to>
      <xdr:col>55</xdr:col>
      <xdr:colOff>50800</xdr:colOff>
      <xdr:row>79</xdr:row>
      <xdr:rowOff>87912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53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72689</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445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41112</xdr:rowOff>
    </xdr:from>
    <xdr:to>
      <xdr:col>50</xdr:col>
      <xdr:colOff>165100</xdr:colOff>
      <xdr:row>78</xdr:row>
      <xdr:rowOff>142712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41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133839</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350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107133</xdr:rowOff>
    </xdr:from>
    <xdr:to>
      <xdr:col>46</xdr:col>
      <xdr:colOff>38100</xdr:colOff>
      <xdr:row>79</xdr:row>
      <xdr:rowOff>37283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48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28410</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357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167604</xdr:rowOff>
    </xdr:from>
    <xdr:to>
      <xdr:col>41</xdr:col>
      <xdr:colOff>101600</xdr:colOff>
      <xdr:row>78</xdr:row>
      <xdr:rowOff>97754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36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114281</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3144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69774</xdr:rowOff>
    </xdr:from>
    <xdr:to>
      <xdr:col>36</xdr:col>
      <xdr:colOff>165100</xdr:colOff>
      <xdr:row>75</xdr:row>
      <xdr:rowOff>171374</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292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16451</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270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130683</xdr:rowOff>
    </xdr:from>
    <xdr:to>
      <xdr:col>54</xdr:col>
      <xdr:colOff>189865</xdr:colOff>
      <xdr:row>98</xdr:row>
      <xdr:rowOff>134379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389733"/>
          <a:ext cx="1270" cy="154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138206</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9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134379</xdr:rowOff>
    </xdr:from>
    <xdr:to>
      <xdr:col>55</xdr:col>
      <xdr:colOff>88900</xdr:colOff>
      <xdr:row>98</xdr:row>
      <xdr:rowOff>134379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9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77360</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16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130683</xdr:rowOff>
    </xdr:from>
    <xdr:to>
      <xdr:col>55</xdr:col>
      <xdr:colOff>88900</xdr:colOff>
      <xdr:row>89</xdr:row>
      <xdr:rowOff>130683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38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148958</xdr:rowOff>
    </xdr:from>
    <xdr:to>
      <xdr:col>55</xdr:col>
      <xdr:colOff>0</xdr:colOff>
      <xdr:row>96</xdr:row>
      <xdr:rowOff>76288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9639300" y="16436708"/>
          <a:ext cx="838200" cy="98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133239</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249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110362</xdr:rowOff>
    </xdr:from>
    <xdr:to>
      <xdr:col>55</xdr:col>
      <xdr:colOff>50800</xdr:colOff>
      <xdr:row>96</xdr:row>
      <xdr:rowOff>40512</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3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148958</xdr:rowOff>
    </xdr:from>
    <xdr:to>
      <xdr:col>50</xdr:col>
      <xdr:colOff>114300</xdr:colOff>
      <xdr:row>96</xdr:row>
      <xdr:rowOff>110083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436708"/>
          <a:ext cx="889000" cy="13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129121</xdr:rowOff>
    </xdr:from>
    <xdr:to>
      <xdr:col>50</xdr:col>
      <xdr:colOff>165100</xdr:colOff>
      <xdr:row>96</xdr:row>
      <xdr:rowOff>59271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50398</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50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166205</xdr:rowOff>
    </xdr:from>
    <xdr:to>
      <xdr:col>45</xdr:col>
      <xdr:colOff>177800</xdr:colOff>
      <xdr:row>96</xdr:row>
      <xdr:rowOff>110083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7861300" y="16111055"/>
          <a:ext cx="889000" cy="458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163982</xdr:rowOff>
    </xdr:from>
    <xdr:to>
      <xdr:col>46</xdr:col>
      <xdr:colOff>38100</xdr:colOff>
      <xdr:row>96</xdr:row>
      <xdr:rowOff>94132</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110659</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2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166205</xdr:rowOff>
    </xdr:from>
    <xdr:to>
      <xdr:col>41</xdr:col>
      <xdr:colOff>50800</xdr:colOff>
      <xdr:row>97</xdr:row>
      <xdr:rowOff>53542</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6972300" y="16111055"/>
          <a:ext cx="889000" cy="573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17284</xdr:rowOff>
    </xdr:from>
    <xdr:to>
      <xdr:col>41</xdr:col>
      <xdr:colOff>101600</xdr:colOff>
      <xdr:row>96</xdr:row>
      <xdr:rowOff>118884</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110011</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56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129426</xdr:rowOff>
    </xdr:from>
    <xdr:to>
      <xdr:col>36</xdr:col>
      <xdr:colOff>165100</xdr:colOff>
      <xdr:row>96</xdr:row>
      <xdr:rowOff>59576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76103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19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25488</xdr:rowOff>
    </xdr:from>
    <xdr:to>
      <xdr:col>55</xdr:col>
      <xdr:colOff>50800</xdr:colOff>
      <xdr:row>96</xdr:row>
      <xdr:rowOff>127088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48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3915</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46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98158</xdr:rowOff>
    </xdr:from>
    <xdr:to>
      <xdr:col>50</xdr:col>
      <xdr:colOff>165100</xdr:colOff>
      <xdr:row>96</xdr:row>
      <xdr:rowOff>28308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38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44835</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16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59283</xdr:rowOff>
    </xdr:from>
    <xdr:to>
      <xdr:col>46</xdr:col>
      <xdr:colOff>38100</xdr:colOff>
      <xdr:row>96</xdr:row>
      <xdr:rowOff>160883</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51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152010</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61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115405</xdr:rowOff>
    </xdr:from>
    <xdr:to>
      <xdr:col>41</xdr:col>
      <xdr:colOff>101600</xdr:colOff>
      <xdr:row>94</xdr:row>
      <xdr:rowOff>45555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06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62082</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583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2742</xdr:rowOff>
    </xdr:from>
    <xdr:to>
      <xdr:col>36</xdr:col>
      <xdr:colOff>165100</xdr:colOff>
      <xdr:row>97</xdr:row>
      <xdr:rowOff>104342</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63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95469</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726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52489</xdr:rowOff>
    </xdr:from>
    <xdr:to>
      <xdr:col>85</xdr:col>
      <xdr:colOff>126364</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195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170616</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497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52489</xdr:rowOff>
    </xdr:from>
    <xdr:to>
      <xdr:col>86</xdr:col>
      <xdr:colOff>25400</xdr:colOff>
      <xdr:row>30</xdr:row>
      <xdr:rowOff>52489</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19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133604</xdr:rowOff>
    </xdr:from>
    <xdr:to>
      <xdr:col>85</xdr:col>
      <xdr:colOff>127000</xdr:colOff>
      <xdr:row>38</xdr:row>
      <xdr:rowOff>91618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477254"/>
          <a:ext cx="838200" cy="12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23004</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366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xdr:rowOff>
    </xdr:from>
    <xdr:to>
      <xdr:col>85</xdr:col>
      <xdr:colOff>177800</xdr:colOff>
      <xdr:row>38</xdr:row>
      <xdr:rowOff>101727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1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133604</xdr:rowOff>
    </xdr:from>
    <xdr:to>
      <xdr:col>81</xdr:col>
      <xdr:colOff>50800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4592300" y="6477254"/>
          <a:ext cx="889000" cy="25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12662</xdr:rowOff>
    </xdr:from>
    <xdr:to>
      <xdr:col>81</xdr:col>
      <xdr:colOff>101600</xdr:colOff>
      <xdr:row>38</xdr:row>
      <xdr:rowOff>114262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105389</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620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42964</xdr:rowOff>
    </xdr:from>
    <xdr:to>
      <xdr:col>76</xdr:col>
      <xdr:colOff>114300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729514"/>
          <a:ext cx="8890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32703</xdr:rowOff>
    </xdr:from>
    <xdr:to>
      <xdr:col>76</xdr:col>
      <xdr:colOff>165100</xdr:colOff>
      <xdr:row>38</xdr:row>
      <xdr:rowOff>134303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150830</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63500</xdr:rowOff>
    </xdr:from>
    <xdr:to>
      <xdr:col>71</xdr:col>
      <xdr:colOff>177800</xdr:colOff>
      <xdr:row>39</xdr:row>
      <xdr:rowOff>42964</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578600"/>
          <a:ext cx="889000" cy="150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9919</xdr:rowOff>
    </xdr:from>
    <xdr:to>
      <xdr:col>72</xdr:col>
      <xdr:colOff>38100</xdr:colOff>
      <xdr:row>38</xdr:row>
      <xdr:rowOff>111519</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128046</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90919</xdr:rowOff>
    </xdr:from>
    <xdr:to>
      <xdr:col>67</xdr:col>
      <xdr:colOff>101600</xdr:colOff>
      <xdr:row>38</xdr:row>
      <xdr:rowOff>21069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37596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40818</xdr:rowOff>
    </xdr:from>
    <xdr:to>
      <xdr:col>85</xdr:col>
      <xdr:colOff>177800</xdr:colOff>
      <xdr:row>38</xdr:row>
      <xdr:rowOff>142418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55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150004</xdr:rowOff>
    </xdr:from>
    <xdr:ext cx="469744"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493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82804</xdr:rowOff>
    </xdr:from>
    <xdr:to>
      <xdr:col>81</xdr:col>
      <xdr:colOff>101600</xdr:colOff>
      <xdr:row>38</xdr:row>
      <xdr:rowOff>12954</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42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29481</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46428" y="6201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163614</xdr:rowOff>
    </xdr:from>
    <xdr:to>
      <xdr:col>72</xdr:col>
      <xdr:colOff>38100</xdr:colOff>
      <xdr:row>39</xdr:row>
      <xdr:rowOff>93764</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7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84891</xdr:rowOff>
    </xdr:from>
    <xdr:ext cx="313932"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46333" y="6771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12700</xdr:rowOff>
    </xdr:from>
    <xdr:to>
      <xdr:col>67</xdr:col>
      <xdr:colOff>101600</xdr:colOff>
      <xdr:row>38</xdr:row>
      <xdr:rowOff>114300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105427</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579428"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93621</xdr:rowOff>
    </xdr:from>
    <xdr:to>
      <xdr:col>85</xdr:col>
      <xdr:colOff>126364</xdr:colOff>
      <xdr:row>79</xdr:row>
      <xdr:rowOff>102846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2095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106673</xdr:rowOff>
    </xdr:from>
    <xdr:ext cx="534377"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6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102846</xdr:rowOff>
    </xdr:from>
    <xdr:to>
      <xdr:col>86</xdr:col>
      <xdr:colOff>25400</xdr:colOff>
      <xdr:row>79</xdr:row>
      <xdr:rowOff>102846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64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40298</xdr:rowOff>
    </xdr:from>
    <xdr:ext cx="599010"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187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93621</xdr:rowOff>
    </xdr:from>
    <xdr:to>
      <xdr:col>86</xdr:col>
      <xdr:colOff>25400</xdr:colOff>
      <xdr:row>70</xdr:row>
      <xdr:rowOff>93621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209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13757</xdr:rowOff>
    </xdr:from>
    <xdr:to>
      <xdr:col>85</xdr:col>
      <xdr:colOff>127000</xdr:colOff>
      <xdr:row>76</xdr:row>
      <xdr:rowOff>16681</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5481300" y="13043957"/>
          <a:ext cx="838200" cy="2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149088</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2836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126211</xdr:rowOff>
    </xdr:from>
    <xdr:to>
      <xdr:col>85</xdr:col>
      <xdr:colOff>177800</xdr:colOff>
      <xdr:row>76</xdr:row>
      <xdr:rowOff>56361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298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16681</xdr:rowOff>
    </xdr:from>
    <xdr:to>
      <xdr:col>81</xdr:col>
      <xdr:colOff>50800</xdr:colOff>
      <xdr:row>76</xdr:row>
      <xdr:rowOff>79039</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4592300" y="13046881"/>
          <a:ext cx="889000" cy="6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124610</xdr:rowOff>
    </xdr:from>
    <xdr:to>
      <xdr:col>81</xdr:col>
      <xdr:colOff>101600</xdr:colOff>
      <xdr:row>76</xdr:row>
      <xdr:rowOff>54759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29833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71287</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75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79039</xdr:rowOff>
    </xdr:from>
    <xdr:to>
      <xdr:col>76</xdr:col>
      <xdr:colOff>114300</xdr:colOff>
      <xdr:row>76</xdr:row>
      <xdr:rowOff>98895</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3703300" y="13109239"/>
          <a:ext cx="889000" cy="19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142964</xdr:rowOff>
    </xdr:from>
    <xdr:to>
      <xdr:col>76</xdr:col>
      <xdr:colOff>165100</xdr:colOff>
      <xdr:row>76</xdr:row>
      <xdr:rowOff>73115</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30017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89641</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77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98895</xdr:rowOff>
    </xdr:from>
    <xdr:to>
      <xdr:col>71</xdr:col>
      <xdr:colOff>177800</xdr:colOff>
      <xdr:row>77</xdr:row>
      <xdr:rowOff>5936</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2814300" y="13129095"/>
          <a:ext cx="889000" cy="7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150475</xdr:rowOff>
    </xdr:from>
    <xdr:to>
      <xdr:col>72</xdr:col>
      <xdr:colOff>38100</xdr:colOff>
      <xdr:row>76</xdr:row>
      <xdr:rowOff>80625</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30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97152</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78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164714</xdr:rowOff>
    </xdr:from>
    <xdr:to>
      <xdr:col>67</xdr:col>
      <xdr:colOff>101600</xdr:colOff>
      <xdr:row>76</xdr:row>
      <xdr:rowOff>94864</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302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111390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79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134408</xdr:rowOff>
    </xdr:from>
    <xdr:to>
      <xdr:col>85</xdr:col>
      <xdr:colOff>177800</xdr:colOff>
      <xdr:row>76</xdr:row>
      <xdr:rowOff>64557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299315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112834</xdr:rowOff>
    </xdr:from>
    <xdr:ext cx="534377"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297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137330</xdr:rowOff>
    </xdr:from>
    <xdr:to>
      <xdr:col>81</xdr:col>
      <xdr:colOff>101600</xdr:colOff>
      <xdr:row>76</xdr:row>
      <xdr:rowOff>67481</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299608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58608</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4111" y="13088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28239</xdr:rowOff>
    </xdr:from>
    <xdr:to>
      <xdr:col>76</xdr:col>
      <xdr:colOff>165100</xdr:colOff>
      <xdr:row>76</xdr:row>
      <xdr:rowOff>129839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305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120966</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5111" y="1315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48095</xdr:rowOff>
    </xdr:from>
    <xdr:to>
      <xdr:col>72</xdr:col>
      <xdr:colOff>38100</xdr:colOff>
      <xdr:row>76</xdr:row>
      <xdr:rowOff>149695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30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140822</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6111" y="1317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126586</xdr:rowOff>
    </xdr:from>
    <xdr:to>
      <xdr:col>67</xdr:col>
      <xdr:colOff>101600</xdr:colOff>
      <xdr:row>77</xdr:row>
      <xdr:rowOff>56736</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315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47863</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324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95845</xdr:rowOff>
    </xdr:from>
    <xdr:to>
      <xdr:col>85</xdr:col>
      <xdr:colOff>126364</xdr:colOff>
      <xdr:row>98</xdr:row>
      <xdr:rowOff>113978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526345"/>
          <a:ext cx="1269" cy="1389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117805</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691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113978</xdr:rowOff>
    </xdr:from>
    <xdr:to>
      <xdr:col>86</xdr:col>
      <xdr:colOff>25400</xdr:colOff>
      <xdr:row>98</xdr:row>
      <xdr:rowOff>113978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691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42522</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30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95845</xdr:rowOff>
    </xdr:from>
    <xdr:to>
      <xdr:col>86</xdr:col>
      <xdr:colOff>25400</xdr:colOff>
      <xdr:row>90</xdr:row>
      <xdr:rowOff>95845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52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59251</xdr:rowOff>
    </xdr:from>
    <xdr:to>
      <xdr:col>85</xdr:col>
      <xdr:colOff>127000</xdr:colOff>
      <xdr:row>98</xdr:row>
      <xdr:rowOff>84516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5481300" y="16861351"/>
          <a:ext cx="838200" cy="2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31428</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490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8551</xdr:rowOff>
    </xdr:from>
    <xdr:to>
      <xdr:col>85</xdr:col>
      <xdr:colOff>177800</xdr:colOff>
      <xdr:row>97</xdr:row>
      <xdr:rowOff>110151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63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30110</xdr:rowOff>
    </xdr:from>
    <xdr:to>
      <xdr:col>81</xdr:col>
      <xdr:colOff>50800</xdr:colOff>
      <xdr:row>98</xdr:row>
      <xdr:rowOff>84516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4592300" y="16660760"/>
          <a:ext cx="889000" cy="225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23895</xdr:rowOff>
    </xdr:from>
    <xdr:to>
      <xdr:col>81</xdr:col>
      <xdr:colOff>101600</xdr:colOff>
      <xdr:row>97</xdr:row>
      <xdr:rowOff>125495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65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142022</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42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30110</xdr:rowOff>
    </xdr:from>
    <xdr:to>
      <xdr:col>76</xdr:col>
      <xdr:colOff>114300</xdr:colOff>
      <xdr:row>97</xdr:row>
      <xdr:rowOff>55795</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3703300" y="16660760"/>
          <a:ext cx="889000" cy="2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21792</xdr:rowOff>
    </xdr:from>
    <xdr:to>
      <xdr:col>76</xdr:col>
      <xdr:colOff>165100</xdr:colOff>
      <xdr:row>97</xdr:row>
      <xdr:rowOff>123392</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65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114519</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74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55795</xdr:rowOff>
    </xdr:from>
    <xdr:to>
      <xdr:col>71</xdr:col>
      <xdr:colOff>177800</xdr:colOff>
      <xdr:row>98</xdr:row>
      <xdr:rowOff>15506</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6686445"/>
          <a:ext cx="889000" cy="131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165517</xdr:rowOff>
    </xdr:from>
    <xdr:to>
      <xdr:col>72</xdr:col>
      <xdr:colOff>38100</xdr:colOff>
      <xdr:row>97</xdr:row>
      <xdr:rowOff>95667</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6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112194</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39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65821</xdr:rowOff>
    </xdr:from>
    <xdr:to>
      <xdr:col>67</xdr:col>
      <xdr:colOff>101600</xdr:colOff>
      <xdr:row>97</xdr:row>
      <xdr:rowOff>167421</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69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12498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47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8451</xdr:rowOff>
    </xdr:from>
    <xdr:to>
      <xdr:col>85</xdr:col>
      <xdr:colOff>177800</xdr:colOff>
      <xdr:row>98</xdr:row>
      <xdr:rowOff>110051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81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94828</xdr:rowOff>
    </xdr:from>
    <xdr:ext cx="469744"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725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33716</xdr:rowOff>
    </xdr:from>
    <xdr:to>
      <xdr:col>81</xdr:col>
      <xdr:colOff>101600</xdr:colOff>
      <xdr:row>98</xdr:row>
      <xdr:rowOff>135316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83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126443</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46428" y="16928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150760</xdr:rowOff>
    </xdr:from>
    <xdr:to>
      <xdr:col>76</xdr:col>
      <xdr:colOff>165100</xdr:colOff>
      <xdr:row>97</xdr:row>
      <xdr:rowOff>80910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60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97437</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638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4995</xdr:rowOff>
    </xdr:from>
    <xdr:to>
      <xdr:col>72</xdr:col>
      <xdr:colOff>38100</xdr:colOff>
      <xdr:row>97</xdr:row>
      <xdr:rowOff>106595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63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97722</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672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136156</xdr:rowOff>
    </xdr:from>
    <xdr:to>
      <xdr:col>67</xdr:col>
      <xdr:colOff>101600</xdr:colOff>
      <xdr:row>98</xdr:row>
      <xdr:rowOff>66306</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76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57433</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47111" y="1685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5695</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149195"/>
          <a:ext cx="1269" cy="1505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123822</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492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5695</xdr:rowOff>
    </xdr:from>
    <xdr:to>
      <xdr:col>116</xdr:col>
      <xdr:colOff>152400</xdr:colOff>
      <xdr:row>30</xdr:row>
      <xdr:rowOff>5695</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149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7066</xdr:rowOff>
    </xdr:from>
    <xdr:to>
      <xdr:col>116</xdr:col>
      <xdr:colOff>63500</xdr:colOff>
      <xdr:row>37</xdr:row>
      <xdr:rowOff>79624</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350716"/>
          <a:ext cx="838200" cy="72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49872</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222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26995</xdr:rowOff>
    </xdr:from>
    <xdr:to>
      <xdr:col>116</xdr:col>
      <xdr:colOff>114300</xdr:colOff>
      <xdr:row>37</xdr:row>
      <xdr:rowOff>128595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37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7066</xdr:rowOff>
    </xdr:from>
    <xdr:to>
      <xdr:col>111</xdr:col>
      <xdr:colOff>177800</xdr:colOff>
      <xdr:row>37</xdr:row>
      <xdr:rowOff>9947</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0434300" y="6350716"/>
          <a:ext cx="889000" cy="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xdr:rowOff>
    </xdr:from>
    <xdr:to>
      <xdr:col>112</xdr:col>
      <xdr:colOff>38100</xdr:colOff>
      <xdr:row>37</xdr:row>
      <xdr:rowOff>103220</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34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94347</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43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9947</xdr:rowOff>
    </xdr:from>
    <xdr:to>
      <xdr:col>107</xdr:col>
      <xdr:colOff>50800</xdr:colOff>
      <xdr:row>37</xdr:row>
      <xdr:rowOff>35413</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19545300" y="6353597"/>
          <a:ext cx="889000" cy="2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xdr:rowOff>
    </xdr:from>
    <xdr:to>
      <xdr:col>107</xdr:col>
      <xdr:colOff>101600</xdr:colOff>
      <xdr:row>37</xdr:row>
      <xdr:rowOff>106192</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34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97319</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44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35413</xdr:rowOff>
    </xdr:from>
    <xdr:to>
      <xdr:col>102</xdr:col>
      <xdr:colOff>114300</xdr:colOff>
      <xdr:row>37</xdr:row>
      <xdr:rowOff>44648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18656300" y="6379063"/>
          <a:ext cx="889000" cy="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27544</xdr:rowOff>
    </xdr:from>
    <xdr:to>
      <xdr:col>102</xdr:col>
      <xdr:colOff>165100</xdr:colOff>
      <xdr:row>37</xdr:row>
      <xdr:rowOff>129144</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37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120271</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46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50267</xdr:rowOff>
    </xdr:from>
    <xdr:to>
      <xdr:col>98</xdr:col>
      <xdr:colOff>38100</xdr:colOff>
      <xdr:row>37</xdr:row>
      <xdr:rowOff>151867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3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142994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486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28824</xdr:rowOff>
    </xdr:from>
    <xdr:to>
      <xdr:col>116</xdr:col>
      <xdr:colOff>114300</xdr:colOff>
      <xdr:row>37</xdr:row>
      <xdr:rowOff>130424</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37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7251</xdr:rowOff>
    </xdr:from>
    <xdr:ext cx="469744"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350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127716</xdr:rowOff>
    </xdr:from>
    <xdr:to>
      <xdr:col>112</xdr:col>
      <xdr:colOff>38100</xdr:colOff>
      <xdr:row>37</xdr:row>
      <xdr:rowOff>57866</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29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74393</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088428" y="6075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130597</xdr:rowOff>
    </xdr:from>
    <xdr:to>
      <xdr:col>107</xdr:col>
      <xdr:colOff>101600</xdr:colOff>
      <xdr:row>37</xdr:row>
      <xdr:rowOff>60747</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302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77274</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199428" y="6078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156063</xdr:rowOff>
    </xdr:from>
    <xdr:to>
      <xdr:col>102</xdr:col>
      <xdr:colOff>165100</xdr:colOff>
      <xdr:row>37</xdr:row>
      <xdr:rowOff>86213</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32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102740</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10428" y="610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165298</xdr:rowOff>
    </xdr:from>
    <xdr:to>
      <xdr:col>98</xdr:col>
      <xdr:colOff>38100</xdr:colOff>
      <xdr:row>37</xdr:row>
      <xdr:rowOff>95448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33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111975</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421428" y="6112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153606</xdr:rowOff>
    </xdr:from>
    <xdr:to>
      <xdr:col>116</xdr:col>
      <xdr:colOff>62864</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897556"/>
          <a:ext cx="1269" cy="1262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100283</xdr:rowOff>
    </xdr:from>
    <xdr:ext cx="534377" cy="25904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6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153606</xdr:rowOff>
    </xdr:from>
    <xdr:to>
      <xdr:col>116</xdr:col>
      <xdr:colOff>152400</xdr:colOff>
      <xdr:row>51</xdr:row>
      <xdr:rowOff>153606</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89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97904</xdr:rowOff>
    </xdr:from>
    <xdr:to>
      <xdr:col>116</xdr:col>
      <xdr:colOff>63500</xdr:colOff>
      <xdr:row>57</xdr:row>
      <xdr:rowOff>100647</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1323300" y="9870554"/>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121010</xdr:rowOff>
    </xdr:from>
    <xdr:ext cx="469744" cy="2590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9893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142583</xdr:rowOff>
    </xdr:from>
    <xdr:to>
      <xdr:col>116</xdr:col>
      <xdr:colOff>114300</xdr:colOff>
      <xdr:row>58</xdr:row>
      <xdr:rowOff>72733</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991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100647</xdr:rowOff>
    </xdr:from>
    <xdr:to>
      <xdr:col>111</xdr:col>
      <xdr:colOff>177800</xdr:colOff>
      <xdr:row>57</xdr:row>
      <xdr:rowOff>105143</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0434300" y="9873297"/>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123609</xdr:rowOff>
    </xdr:from>
    <xdr:to>
      <xdr:col>112</xdr:col>
      <xdr:colOff>38100</xdr:colOff>
      <xdr:row>58</xdr:row>
      <xdr:rowOff>53759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44886</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88428" y="998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104572</xdr:rowOff>
    </xdr:from>
    <xdr:to>
      <xdr:col>107</xdr:col>
      <xdr:colOff>50800</xdr:colOff>
      <xdr:row>57</xdr:row>
      <xdr:rowOff>105143</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9545300" y="9877222"/>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138240</xdr:rowOff>
    </xdr:from>
    <xdr:to>
      <xdr:col>107</xdr:col>
      <xdr:colOff>101600</xdr:colOff>
      <xdr:row>58</xdr:row>
      <xdr:rowOff>68390</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59517</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1000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104572</xdr:rowOff>
    </xdr:from>
    <xdr:to>
      <xdr:col>102</xdr:col>
      <xdr:colOff>114300</xdr:colOff>
      <xdr:row>57</xdr:row>
      <xdr:rowOff>111316</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8656300" y="9877222"/>
          <a:ext cx="889000" cy="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106311</xdr:rowOff>
    </xdr:from>
    <xdr:to>
      <xdr:col>102</xdr:col>
      <xdr:colOff>165100</xdr:colOff>
      <xdr:row>58</xdr:row>
      <xdr:rowOff>36461</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27588</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997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110084</xdr:rowOff>
    </xdr:from>
    <xdr:to>
      <xdr:col>98</xdr:col>
      <xdr:colOff>38100</xdr:colOff>
      <xdr:row>58</xdr:row>
      <xdr:rowOff>40234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31361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997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47104</xdr:rowOff>
    </xdr:from>
    <xdr:to>
      <xdr:col>116</xdr:col>
      <xdr:colOff>114300</xdr:colOff>
      <xdr:row>57</xdr:row>
      <xdr:rowOff>148704</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981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69981</xdr:rowOff>
    </xdr:from>
    <xdr:ext cx="469744" cy="25904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9671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49847</xdr:rowOff>
    </xdr:from>
    <xdr:to>
      <xdr:col>112</xdr:col>
      <xdr:colOff>38100</xdr:colOff>
      <xdr:row>57</xdr:row>
      <xdr:rowOff>151447</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982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167974</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088428" y="9597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54343</xdr:rowOff>
    </xdr:from>
    <xdr:to>
      <xdr:col>107</xdr:col>
      <xdr:colOff>101600</xdr:colOff>
      <xdr:row>57</xdr:row>
      <xdr:rowOff>155943</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982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1020</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199428" y="9602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53772</xdr:rowOff>
    </xdr:from>
    <xdr:to>
      <xdr:col>102</xdr:col>
      <xdr:colOff>165100</xdr:colOff>
      <xdr:row>57</xdr:row>
      <xdr:rowOff>155372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982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449</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10428" y="9601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60516</xdr:rowOff>
    </xdr:from>
    <xdr:to>
      <xdr:col>98</xdr:col>
      <xdr:colOff>38100</xdr:colOff>
      <xdr:row>57</xdr:row>
      <xdr:rowOff>162116</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983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7193</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21428" y="960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17628</xdr:rowOff>
    </xdr:from>
    <xdr:to>
      <xdr:col>116</xdr:col>
      <xdr:colOff>62864</xdr:colOff>
      <xdr:row>78</xdr:row>
      <xdr:rowOff>79235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90578"/>
          <a:ext cx="1269" cy="126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83062</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45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79235</xdr:rowOff>
    </xdr:from>
    <xdr:to>
      <xdr:col>116</xdr:col>
      <xdr:colOff>152400</xdr:colOff>
      <xdr:row>78</xdr:row>
      <xdr:rowOff>79235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45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135755</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17628</xdr:rowOff>
    </xdr:from>
    <xdr:to>
      <xdr:col>116</xdr:col>
      <xdr:colOff>152400</xdr:colOff>
      <xdr:row>71</xdr:row>
      <xdr:rowOff>17628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9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64285</xdr:rowOff>
    </xdr:from>
    <xdr:to>
      <xdr:col>116</xdr:col>
      <xdr:colOff>63500</xdr:colOff>
      <xdr:row>75</xdr:row>
      <xdr:rowOff>119218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923035"/>
          <a:ext cx="838200" cy="54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169991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57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20114</xdr:rowOff>
    </xdr:from>
    <xdr:to>
      <xdr:col>116</xdr:col>
      <xdr:colOff>114300</xdr:colOff>
      <xdr:row>75</xdr:row>
      <xdr:rowOff>121714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7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119218</xdr:rowOff>
    </xdr:from>
    <xdr:to>
      <xdr:col>111</xdr:col>
      <xdr:colOff>177800</xdr:colOff>
      <xdr:row>75</xdr:row>
      <xdr:rowOff>151405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977968"/>
          <a:ext cx="889000" cy="32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27109</xdr:rowOff>
    </xdr:from>
    <xdr:to>
      <xdr:col>112</xdr:col>
      <xdr:colOff>38100</xdr:colOff>
      <xdr:row>75</xdr:row>
      <xdr:rowOff>128709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8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145236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66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151405</xdr:rowOff>
    </xdr:from>
    <xdr:to>
      <xdr:col>107</xdr:col>
      <xdr:colOff>50800</xdr:colOff>
      <xdr:row>76</xdr:row>
      <xdr:rowOff>12576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3010155"/>
          <a:ext cx="889000" cy="3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34859</xdr:rowOff>
    </xdr:from>
    <xdr:to>
      <xdr:col>107</xdr:col>
      <xdr:colOff>101600</xdr:colOff>
      <xdr:row>75</xdr:row>
      <xdr:rowOff>136459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152986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66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12576</xdr:rowOff>
    </xdr:from>
    <xdr:to>
      <xdr:col>102</xdr:col>
      <xdr:colOff>114300</xdr:colOff>
      <xdr:row>76</xdr:row>
      <xdr:rowOff>42636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3042776"/>
          <a:ext cx="889000" cy="3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46700</xdr:rowOff>
    </xdr:from>
    <xdr:to>
      <xdr:col>102</xdr:col>
      <xdr:colOff>165100</xdr:colOff>
      <xdr:row>75</xdr:row>
      <xdr:rowOff>148301</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9054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164827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68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66200</xdr:rowOff>
    </xdr:from>
    <xdr:to>
      <xdr:col>98</xdr:col>
      <xdr:colOff>38100</xdr:colOff>
      <xdr:row>75</xdr:row>
      <xdr:rowOff>167801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249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12877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70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13485</xdr:rowOff>
    </xdr:from>
    <xdr:to>
      <xdr:col>116</xdr:col>
      <xdr:colOff>114300</xdr:colOff>
      <xdr:row>75</xdr:row>
      <xdr:rowOff>115085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87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36362</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723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68418</xdr:rowOff>
    </xdr:from>
    <xdr:to>
      <xdr:col>112</xdr:col>
      <xdr:colOff>38100</xdr:colOff>
      <xdr:row>75</xdr:row>
      <xdr:rowOff>170018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92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161145</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01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100604</xdr:rowOff>
    </xdr:from>
    <xdr:to>
      <xdr:col>107</xdr:col>
      <xdr:colOff>101600</xdr:colOff>
      <xdr:row>76</xdr:row>
      <xdr:rowOff>30755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9593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21882</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05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133225</xdr:rowOff>
    </xdr:from>
    <xdr:to>
      <xdr:col>102</xdr:col>
      <xdr:colOff>165100</xdr:colOff>
      <xdr:row>76</xdr:row>
      <xdr:rowOff>63376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99197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54503</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084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163286</xdr:rowOff>
    </xdr:from>
    <xdr:to>
      <xdr:col>98</xdr:col>
      <xdr:colOff>38100</xdr:colOff>
      <xdr:row>76</xdr:row>
      <xdr:rowOff>93436</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02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84563</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114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a:t>
          </a:r>
          <a:r>
            <a:rPr kumimoji="1" lang="en-US" altLang="ja-JP" sz="1300">
              <a:latin typeface="ＭＳ Ｐゴシック" panose="020B0600070205080204" pitchFamily="50" charset="-128"/>
              <a:ea typeface="ＭＳ Ｐゴシック" panose="020B0600070205080204" pitchFamily="50" charset="-128"/>
            </a:rPr>
            <a:t>19,971,300</a:t>
          </a:r>
          <a:r>
            <a:rPr kumimoji="1" lang="ja-JP" altLang="en-US" sz="1300">
              <a:latin typeface="ＭＳ Ｐゴシック" panose="020B0600070205080204" pitchFamily="50" charset="-128"/>
              <a:ea typeface="ＭＳ Ｐゴシック" panose="020B0600070205080204" pitchFamily="50" charset="-128"/>
            </a:rPr>
            <a:t>千円で住民一人当たり</a:t>
          </a:r>
          <a:r>
            <a:rPr kumimoji="1" lang="en-US" altLang="ja-JP" sz="1300">
              <a:latin typeface="ＭＳ Ｐゴシック" panose="020B0600070205080204" pitchFamily="50" charset="-128"/>
              <a:ea typeface="ＭＳ Ｐゴシック" panose="020B0600070205080204" pitchFamily="50" charset="-128"/>
            </a:rPr>
            <a:t>499,108</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77,331</a:t>
          </a:r>
          <a:r>
            <a:rPr kumimoji="1" lang="ja-JP" altLang="en-US" sz="1300">
              <a:latin typeface="ＭＳ Ｐゴシック" panose="020B0600070205080204" pitchFamily="50" charset="-128"/>
              <a:ea typeface="ＭＳ Ｐゴシック" panose="020B0600070205080204" pitchFamily="50" charset="-128"/>
            </a:rPr>
            <a:t>円となっている。定員適正化計画に基づく職員数の抑制を図ってきたこと等により、類似団体平均よりも低くなっている。物件費は、住民一人当たり</a:t>
          </a:r>
          <a:r>
            <a:rPr kumimoji="1" lang="en-US" altLang="ja-JP" sz="1300">
              <a:latin typeface="ＭＳ Ｐゴシック" panose="020B0600070205080204" pitchFamily="50" charset="-128"/>
              <a:ea typeface="ＭＳ Ｐゴシック" panose="020B0600070205080204" pitchFamily="50" charset="-128"/>
            </a:rPr>
            <a:t>65,106</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円となっており、類似団体平均を下回っている。扶助費は、住民一人当たり</a:t>
          </a:r>
          <a:r>
            <a:rPr kumimoji="1" lang="en-US" altLang="ja-JP" sz="1300">
              <a:latin typeface="ＭＳ Ｐゴシック" panose="020B0600070205080204" pitchFamily="50" charset="-128"/>
              <a:ea typeface="ＭＳ Ｐゴシック" panose="020B0600070205080204" pitchFamily="50" charset="-128"/>
            </a:rPr>
            <a:t>118,668</a:t>
          </a:r>
          <a:r>
            <a:rPr kumimoji="1" lang="ja-JP" altLang="en-US" sz="1300">
              <a:latin typeface="ＭＳ Ｐゴシック" panose="020B0600070205080204" pitchFamily="50" charset="-128"/>
              <a:ea typeface="ＭＳ Ｐゴシック" panose="020B0600070205080204" pitchFamily="50" charset="-128"/>
            </a:rPr>
            <a:t>円となっており、高齢者人口割合の高い状況や市独自で</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歳以上の運転免許を持たない高齢者に対するタクシー利用助成等の実施により、他団体よりもコストが高い状況にある。令和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年度は定額減税調整給付金等の増加によりコストも上昇となった。補助費等は、住民一人当たり</a:t>
          </a:r>
          <a:r>
            <a:rPr kumimoji="1" lang="en-US" altLang="ja-JP" sz="1300">
              <a:latin typeface="ＭＳ Ｐゴシック" panose="020B0600070205080204" pitchFamily="50" charset="-128"/>
              <a:ea typeface="ＭＳ Ｐゴシック" panose="020B0600070205080204" pitchFamily="50" charset="-128"/>
            </a:rPr>
            <a:t>56,530</a:t>
          </a:r>
          <a:r>
            <a:rPr kumimoji="1" lang="ja-JP" altLang="en-US" sz="1300">
              <a:latin typeface="ＭＳ Ｐゴシック" panose="020B0600070205080204" pitchFamily="50" charset="-128"/>
              <a:ea typeface="ＭＳ Ｐゴシック" panose="020B0600070205080204" pitchFamily="50" charset="-128"/>
            </a:rPr>
            <a:t>円となっており、令和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年度及び令和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年度は高萩・北茨城広域事務組合に対するごみ処理施設建設事業費負担金の増加や震災復興特別交付税返還金の支出によりコストが大きく上昇したが</a:t>
          </a:r>
          <a:r>
            <a:rPr kumimoji="1" lang="ja-JP" altLang="en-US" sz="1200">
              <a:latin typeface="ＭＳ Ｐゴシック" panose="020B0600070205080204" pitchFamily="50" charset="-128"/>
              <a:ea typeface="ＭＳ Ｐゴシック" panose="020B0600070205080204" pitchFamily="50" charset="-128"/>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類似団体平均と比べ低コストの状況が続いている</a:t>
          </a:r>
          <a:r>
            <a:rPr kumimoji="1" lang="ja-JP" altLang="en-US" sz="1300">
              <a:latin typeface="ＭＳ Ｐゴシック" panose="020B0600070205080204" pitchFamily="50" charset="-128"/>
              <a:ea typeface="ＭＳ Ｐゴシック" panose="020B0600070205080204" pitchFamily="50" charset="-128"/>
            </a:rPr>
            <a:t>。今後は、類似団体と比較し過大なコストとならないよう注視する必要がある。普通建設事業費は、住民一人当たり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47,351</a:t>
          </a:r>
          <a:r>
            <a:rPr kumimoji="1" lang="ja-JP" altLang="en-US" sz="1300">
              <a:latin typeface="ＭＳ Ｐゴシック" panose="020B0600070205080204" pitchFamily="50" charset="-128"/>
              <a:ea typeface="ＭＳ Ｐゴシック" panose="020B0600070205080204" pitchFamily="50" charset="-128"/>
            </a:rPr>
            <a:t>円となっており、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磯原中学校建設事業等の大型建設事業が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終了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latin typeface="ＭＳ Ｐゴシック" panose="020B0600070205080204" pitchFamily="50" charset="-128"/>
              <a:ea typeface="ＭＳ Ｐゴシック" panose="020B0600070205080204" pitchFamily="50" charset="-128"/>
            </a:rPr>
            <a:t>類似団体と比較してコストが低い状況が続いている。今後も公共施設の老朽化に伴う更新整備費が発生することから、国庫補助金や交付税措置のある地方債を活用するなど、将来の財政負担の抑制を図っていく。公債費は、住民一人当たり</a:t>
          </a:r>
          <a:r>
            <a:rPr kumimoji="1" lang="en-US" altLang="ja-JP" sz="1300">
              <a:latin typeface="ＭＳ Ｐゴシック" panose="020B0600070205080204" pitchFamily="50" charset="-128"/>
              <a:ea typeface="ＭＳ Ｐゴシック" panose="020B0600070205080204" pitchFamily="50" charset="-128"/>
            </a:rPr>
            <a:t>56,713</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べ低コストとなっているものの、増加傾向が続いているため、引き続き慎重な市債発行を心掛けた財政運営を行っていく。繰出金は、概ね類似団体平均を下回っているが、介護保険事業、後期高齢者医療への繰出金が増加傾向にあり、全体額も増加しており、今後、高齢化の進展により高コストになることが予想さ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茨城県北茨城市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40,014
39,362
186.79
20,591,498
19,971,300
584,637
11,209,981
21,150,191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102.2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70358</xdr:rowOff>
    </xdr:from>
    <xdr:to>
      <xdr:col>24</xdr:col>
      <xdr:colOff>62865</xdr:colOff>
      <xdr:row>38</xdr:row>
      <xdr:rowOff>4064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85308"/>
          <a:ext cx="127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7891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4064</xdr:rowOff>
    </xdr:from>
    <xdr:to>
      <xdr:col>24</xdr:col>
      <xdr:colOff>152400</xdr:colOff>
      <xdr:row>38</xdr:row>
      <xdr:rowOff>4064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17035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70358</xdr:rowOff>
    </xdr:from>
    <xdr:to>
      <xdr:col>24</xdr:col>
      <xdr:colOff>152400</xdr:colOff>
      <xdr:row>31</xdr:row>
      <xdr:rowOff>70358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8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154559</xdr:rowOff>
    </xdr:from>
    <xdr:to>
      <xdr:col>24</xdr:col>
      <xdr:colOff>63500</xdr:colOff>
      <xdr:row>36</xdr:row>
      <xdr:rowOff>4064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55309"/>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129430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30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151003</xdr:rowOff>
    </xdr:from>
    <xdr:to>
      <xdr:col>24</xdr:col>
      <xdr:colOff>114300</xdr:colOff>
      <xdr:row>36</xdr:row>
      <xdr:rowOff>81153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4064</xdr:rowOff>
    </xdr:from>
    <xdr:to>
      <xdr:col>19</xdr:col>
      <xdr:colOff>177800</xdr:colOff>
      <xdr:row>36</xdr:row>
      <xdr:rowOff>26734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76264"/>
          <a:ext cx="889000" cy="2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4699</xdr:rowOff>
    </xdr:from>
    <xdr:to>
      <xdr:col>20</xdr:col>
      <xdr:colOff>38100</xdr:colOff>
      <xdr:row>36</xdr:row>
      <xdr:rowOff>106299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97426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6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26734</xdr:rowOff>
    </xdr:from>
    <xdr:to>
      <xdr:col>15</xdr:col>
      <xdr:colOff>50800</xdr:colOff>
      <xdr:row>36</xdr:row>
      <xdr:rowOff>43688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98934"/>
          <a:ext cx="889000" cy="1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14986</xdr:rowOff>
    </xdr:from>
    <xdr:to>
      <xdr:col>15</xdr:col>
      <xdr:colOff>101600</xdr:colOff>
      <xdr:row>36</xdr:row>
      <xdr:rowOff>116586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107713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7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42926</xdr:rowOff>
    </xdr:from>
    <xdr:to>
      <xdr:col>10</xdr:col>
      <xdr:colOff>114300</xdr:colOff>
      <xdr:row>36</xdr:row>
      <xdr:rowOff>43688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15126"/>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xdr:rowOff>
    </xdr:from>
    <xdr:to>
      <xdr:col>10</xdr:col>
      <xdr:colOff>165100</xdr:colOff>
      <xdr:row>36</xdr:row>
      <xdr:rowOff>110490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101617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7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118381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103759</xdr:rowOff>
    </xdr:from>
    <xdr:to>
      <xdr:col>24</xdr:col>
      <xdr:colOff>114300</xdr:colOff>
      <xdr:row>36</xdr:row>
      <xdr:rowOff>33909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0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126636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55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124714</xdr:rowOff>
    </xdr:from>
    <xdr:to>
      <xdr:col>20</xdr:col>
      <xdr:colOff>38100</xdr:colOff>
      <xdr:row>36</xdr:row>
      <xdr:rowOff>54864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2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71391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900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147384</xdr:rowOff>
    </xdr:from>
    <xdr:to>
      <xdr:col>15</xdr:col>
      <xdr:colOff>101600</xdr:colOff>
      <xdr:row>36</xdr:row>
      <xdr:rowOff>77534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4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94061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923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164338</xdr:rowOff>
    </xdr:from>
    <xdr:to>
      <xdr:col>10</xdr:col>
      <xdr:colOff>165100</xdr:colOff>
      <xdr:row>36</xdr:row>
      <xdr:rowOff>94488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6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111015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940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163576</xdr:rowOff>
    </xdr:from>
    <xdr:to>
      <xdr:col>6</xdr:col>
      <xdr:colOff>38100</xdr:colOff>
      <xdr:row>36</xdr:row>
      <xdr:rowOff>93726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6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110253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939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69493</xdr:rowOff>
    </xdr:from>
    <xdr:to>
      <xdr:col>24</xdr:col>
      <xdr:colOff>62865</xdr:colOff>
      <xdr:row>58</xdr:row>
      <xdr:rowOff>35340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3443"/>
          <a:ext cx="1270" cy="1165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39167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35340</xdr:rowOff>
    </xdr:from>
    <xdr:to>
      <xdr:col>24</xdr:col>
      <xdr:colOff>152400</xdr:colOff>
      <xdr:row>58</xdr:row>
      <xdr:rowOff>35340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16170</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69493</xdr:rowOff>
    </xdr:from>
    <xdr:to>
      <xdr:col>24</xdr:col>
      <xdr:colOff>152400</xdr:colOff>
      <xdr:row>51</xdr:row>
      <xdr:rowOff>69493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3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165688</xdr:rowOff>
    </xdr:from>
    <xdr:to>
      <xdr:col>24</xdr:col>
      <xdr:colOff>63500</xdr:colOff>
      <xdr:row>58</xdr:row>
      <xdr:rowOff>28253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38338"/>
          <a:ext cx="838200" cy="3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141484</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71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118607</xdr:rowOff>
    </xdr:from>
    <xdr:to>
      <xdr:col>24</xdr:col>
      <xdr:colOff>114300</xdr:colOff>
      <xdr:row>57</xdr:row>
      <xdr:rowOff>48757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1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163616</xdr:rowOff>
    </xdr:from>
    <xdr:to>
      <xdr:col>19</xdr:col>
      <xdr:colOff>177800</xdr:colOff>
      <xdr:row>57</xdr:row>
      <xdr:rowOff>165688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36266"/>
          <a:ext cx="889000" cy="2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151936</xdr:rowOff>
    </xdr:from>
    <xdr:to>
      <xdr:col>20</xdr:col>
      <xdr:colOff>38100</xdr:colOff>
      <xdr:row>57</xdr:row>
      <xdr:rowOff>82086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98613</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135844</xdr:rowOff>
    </xdr:from>
    <xdr:to>
      <xdr:col>15</xdr:col>
      <xdr:colOff>50800</xdr:colOff>
      <xdr:row>57</xdr:row>
      <xdr:rowOff>163616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08494"/>
          <a:ext cx="889000" cy="2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151769</xdr:rowOff>
    </xdr:from>
    <xdr:to>
      <xdr:col>15</xdr:col>
      <xdr:colOff>101600</xdr:colOff>
      <xdr:row>57</xdr:row>
      <xdr:rowOff>81919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98446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2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142344</xdr:rowOff>
    </xdr:from>
    <xdr:to>
      <xdr:col>10</xdr:col>
      <xdr:colOff>114300</xdr:colOff>
      <xdr:row>57</xdr:row>
      <xdr:rowOff>135844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572094"/>
          <a:ext cx="889000" cy="33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166258</xdr:rowOff>
    </xdr:from>
    <xdr:to>
      <xdr:col>10</xdr:col>
      <xdr:colOff>165100</xdr:colOff>
      <xdr:row>57</xdr:row>
      <xdr:rowOff>96408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112935</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54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139962</xdr:rowOff>
    </xdr:from>
    <xdr:to>
      <xdr:col>6</xdr:col>
      <xdr:colOff>38100</xdr:colOff>
      <xdr:row>55</xdr:row>
      <xdr:rowOff>70112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86639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17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148903</xdr:rowOff>
    </xdr:from>
    <xdr:to>
      <xdr:col>24</xdr:col>
      <xdr:colOff>114300</xdr:colOff>
      <xdr:row>58</xdr:row>
      <xdr:rowOff>79053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2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63830</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3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114888</xdr:rowOff>
    </xdr:from>
    <xdr:to>
      <xdr:col>20</xdr:col>
      <xdr:colOff>38100</xdr:colOff>
      <xdr:row>58</xdr:row>
      <xdr:rowOff>45038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8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36165</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8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112816</xdr:rowOff>
    </xdr:from>
    <xdr:to>
      <xdr:col>15</xdr:col>
      <xdr:colOff>101600</xdr:colOff>
      <xdr:row>58</xdr:row>
      <xdr:rowOff>42966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8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34093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78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85044</xdr:rowOff>
    </xdr:from>
    <xdr:to>
      <xdr:col>10</xdr:col>
      <xdr:colOff>165100</xdr:colOff>
      <xdr:row>58</xdr:row>
      <xdr:rowOff>15194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5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6321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5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91544</xdr:rowOff>
    </xdr:from>
    <xdr:to>
      <xdr:col>6</xdr:col>
      <xdr:colOff>38100</xdr:colOff>
      <xdr:row>56</xdr:row>
      <xdr:rowOff>21694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21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12821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14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47988</xdr:rowOff>
    </xdr:from>
    <xdr:to>
      <xdr:col>24</xdr:col>
      <xdr:colOff>62865</xdr:colOff>
      <xdr:row>79</xdr:row>
      <xdr:rowOff>60398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20938"/>
          <a:ext cx="1270" cy="138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64225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6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60398</xdr:rowOff>
    </xdr:from>
    <xdr:to>
      <xdr:col>24</xdr:col>
      <xdr:colOff>152400</xdr:colOff>
      <xdr:row>79</xdr:row>
      <xdr:rowOff>60398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60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166115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280,675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47988</xdr:rowOff>
    </xdr:from>
    <xdr:to>
      <xdr:col>24</xdr:col>
      <xdr:colOff>152400</xdr:colOff>
      <xdr:row>71</xdr:row>
      <xdr:rowOff>47988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2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29319</xdr:rowOff>
    </xdr:from>
    <xdr:to>
      <xdr:col>24</xdr:col>
      <xdr:colOff>63500</xdr:colOff>
      <xdr:row>77</xdr:row>
      <xdr:rowOff>141072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30969"/>
          <a:ext cx="838200" cy="11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109839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685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86962</xdr:rowOff>
    </xdr:from>
    <xdr:to>
      <xdr:col>24</xdr:col>
      <xdr:colOff>114300</xdr:colOff>
      <xdr:row>77</xdr:row>
      <xdr:rowOff>17112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1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141072</xdr:rowOff>
    </xdr:from>
    <xdr:to>
      <xdr:col>19</xdr:col>
      <xdr:colOff>177800</xdr:colOff>
      <xdr:row>78</xdr:row>
      <xdr:rowOff>110440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342722"/>
          <a:ext cx="889000" cy="140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26873</xdr:rowOff>
    </xdr:from>
    <xdr:to>
      <xdr:col>20</xdr:col>
      <xdr:colOff>38100</xdr:colOff>
      <xdr:row>77</xdr:row>
      <xdr:rowOff>128473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2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145000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0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140864</xdr:rowOff>
    </xdr:from>
    <xdr:to>
      <xdr:col>15</xdr:col>
      <xdr:colOff>50800</xdr:colOff>
      <xdr:row>78</xdr:row>
      <xdr:rowOff>110440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342514"/>
          <a:ext cx="889000" cy="141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146779</xdr:rowOff>
    </xdr:from>
    <xdr:to>
      <xdr:col>15</xdr:col>
      <xdr:colOff>101600</xdr:colOff>
      <xdr:row>78</xdr:row>
      <xdr:rowOff>76929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34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93456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23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140864</xdr:rowOff>
    </xdr:from>
    <xdr:to>
      <xdr:col>10</xdr:col>
      <xdr:colOff>114300</xdr:colOff>
      <xdr:row>79</xdr:row>
      <xdr:rowOff>95242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42514"/>
          <a:ext cx="889000" cy="29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44715</xdr:rowOff>
    </xdr:from>
    <xdr:to>
      <xdr:col>10</xdr:col>
      <xdr:colOff>165100</xdr:colOff>
      <xdr:row>77</xdr:row>
      <xdr:rowOff>146315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162842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21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144418</xdr:rowOff>
    </xdr:from>
    <xdr:to>
      <xdr:col>6</xdr:col>
      <xdr:colOff>38100</xdr:colOff>
      <xdr:row>79</xdr:row>
      <xdr:rowOff>74568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5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91095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92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149969</xdr:rowOff>
    </xdr:from>
    <xdr:to>
      <xdr:col>24</xdr:col>
      <xdr:colOff>114300</xdr:colOff>
      <xdr:row>77</xdr:row>
      <xdr:rowOff>80119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8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128396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5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90272</xdr:rowOff>
    </xdr:from>
    <xdr:to>
      <xdr:col>20</xdr:col>
      <xdr:colOff>38100</xdr:colOff>
      <xdr:row>78</xdr:row>
      <xdr:rowOff>20422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9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11549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8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59640</xdr:rowOff>
    </xdr:from>
    <xdr:to>
      <xdr:col>15</xdr:col>
      <xdr:colOff>101600</xdr:colOff>
      <xdr:row>78</xdr:row>
      <xdr:rowOff>161240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43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152367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52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90064</xdr:rowOff>
    </xdr:from>
    <xdr:to>
      <xdr:col>10</xdr:col>
      <xdr:colOff>165100</xdr:colOff>
      <xdr:row>78</xdr:row>
      <xdr:rowOff>20214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9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11341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8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44442</xdr:rowOff>
    </xdr:from>
    <xdr:to>
      <xdr:col>6</xdr:col>
      <xdr:colOff>38100</xdr:colOff>
      <xdr:row>79</xdr:row>
      <xdr:rowOff>146042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58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137169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681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122162</xdr:rowOff>
    </xdr:from>
    <xdr:to>
      <xdr:col>24</xdr:col>
      <xdr:colOff>62865</xdr:colOff>
      <xdr:row>99</xdr:row>
      <xdr:rowOff>37236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81212"/>
          <a:ext cx="1270" cy="162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41063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37236</xdr:rowOff>
    </xdr:from>
    <xdr:to>
      <xdr:col>24</xdr:col>
      <xdr:colOff>152400</xdr:colOff>
      <xdr:row>99</xdr:row>
      <xdr:rowOff>37236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68839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5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122162</xdr:rowOff>
    </xdr:from>
    <xdr:to>
      <xdr:col>24</xdr:col>
      <xdr:colOff>152400</xdr:colOff>
      <xdr:row>89</xdr:row>
      <xdr:rowOff>122162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8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2045</xdr:rowOff>
    </xdr:from>
    <xdr:to>
      <xdr:col>24</xdr:col>
      <xdr:colOff>63500</xdr:colOff>
      <xdr:row>96</xdr:row>
      <xdr:rowOff>113970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461245"/>
          <a:ext cx="838200" cy="11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112323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71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133896</xdr:rowOff>
    </xdr:from>
    <xdr:to>
      <xdr:col>24</xdr:col>
      <xdr:colOff>114300</xdr:colOff>
      <xdr:row>97</xdr:row>
      <xdr:rowOff>64046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9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2045</xdr:rowOff>
    </xdr:from>
    <xdr:to>
      <xdr:col>19</xdr:col>
      <xdr:colOff>177800</xdr:colOff>
      <xdr:row>96</xdr:row>
      <xdr:rowOff>146875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461245"/>
          <a:ext cx="889000" cy="144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12725</xdr:rowOff>
    </xdr:from>
    <xdr:to>
      <xdr:col>20</xdr:col>
      <xdr:colOff>38100</xdr:colOff>
      <xdr:row>97</xdr:row>
      <xdr:rowOff>114325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4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105452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73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146875</xdr:rowOff>
    </xdr:from>
    <xdr:to>
      <xdr:col>15</xdr:col>
      <xdr:colOff>50800</xdr:colOff>
      <xdr:row>97</xdr:row>
      <xdr:rowOff>45580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606075"/>
          <a:ext cx="889000" cy="7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154953</xdr:rowOff>
    </xdr:from>
    <xdr:to>
      <xdr:col>15</xdr:col>
      <xdr:colOff>101600</xdr:colOff>
      <xdr:row>97</xdr:row>
      <xdr:rowOff>85103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76230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70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5195</xdr:rowOff>
    </xdr:from>
    <xdr:to>
      <xdr:col>10</xdr:col>
      <xdr:colOff>114300</xdr:colOff>
      <xdr:row>97</xdr:row>
      <xdr:rowOff>45580</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5435695"/>
          <a:ext cx="889000" cy="1240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7696</xdr:rowOff>
    </xdr:from>
    <xdr:to>
      <xdr:col>10</xdr:col>
      <xdr:colOff>165100</xdr:colOff>
      <xdr:row>97</xdr:row>
      <xdr:rowOff>109296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100423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73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105333</xdr:rowOff>
    </xdr:from>
    <xdr:to>
      <xdr:col>6</xdr:col>
      <xdr:colOff>38100</xdr:colOff>
      <xdr:row>98</xdr:row>
      <xdr:rowOff>35483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26610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82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63170</xdr:rowOff>
    </xdr:from>
    <xdr:to>
      <xdr:col>24</xdr:col>
      <xdr:colOff>114300</xdr:colOff>
      <xdr:row>96</xdr:row>
      <xdr:rowOff>164770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52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86047</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373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122695</xdr:rowOff>
    </xdr:from>
    <xdr:to>
      <xdr:col>20</xdr:col>
      <xdr:colOff>38100</xdr:colOff>
      <xdr:row>96</xdr:row>
      <xdr:rowOff>52845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41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69372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18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96075</xdr:rowOff>
    </xdr:from>
    <xdr:to>
      <xdr:col>15</xdr:col>
      <xdr:colOff>101600</xdr:colOff>
      <xdr:row>97</xdr:row>
      <xdr:rowOff>26225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55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42752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33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166230</xdr:rowOff>
    </xdr:from>
    <xdr:to>
      <xdr:col>10</xdr:col>
      <xdr:colOff>165100</xdr:colOff>
      <xdr:row>97</xdr:row>
      <xdr:rowOff>96380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62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112907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40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89</xdr:row>
      <xdr:rowOff>125845</xdr:rowOff>
    </xdr:from>
    <xdr:to>
      <xdr:col>6</xdr:col>
      <xdr:colOff>38100</xdr:colOff>
      <xdr:row>90</xdr:row>
      <xdr:rowOff>55995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538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88</xdr:row>
      <xdr:rowOff>72522</xdr:rowOff>
    </xdr:from>
    <xdr:ext cx="599010"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30795" y="15160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15929</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59429"/>
          <a:ext cx="1270"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134056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3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15929</xdr:rowOff>
    </xdr:from>
    <xdr:to>
      <xdr:col>55</xdr:col>
      <xdr:colOff>88900</xdr:colOff>
      <xdr:row>30</xdr:row>
      <xdr:rowOff>15929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89570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617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66693</xdr:rowOff>
    </xdr:from>
    <xdr:to>
      <xdr:col>55</xdr:col>
      <xdr:colOff>50800</xdr:colOff>
      <xdr:row>37</xdr:row>
      <xdr:rowOff>168294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103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77796</xdr:rowOff>
    </xdr:from>
    <xdr:to>
      <xdr:col>50</xdr:col>
      <xdr:colOff>165100</xdr:colOff>
      <xdr:row>38</xdr:row>
      <xdr:rowOff>7947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24473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9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95431</xdr:rowOff>
    </xdr:from>
    <xdr:to>
      <xdr:col>46</xdr:col>
      <xdr:colOff>38100</xdr:colOff>
      <xdr:row>38</xdr:row>
      <xdr:rowOff>25581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42108</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70612</xdr:rowOff>
    </xdr:from>
    <xdr:to>
      <xdr:col>41</xdr:col>
      <xdr:colOff>101600</xdr:colOff>
      <xdr:row>38</xdr:row>
      <xdr:rowOff>762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17289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36975</xdr:rowOff>
    </xdr:from>
    <xdr:to>
      <xdr:col>36</xdr:col>
      <xdr:colOff>165100</xdr:colOff>
      <xdr:row>37</xdr:row>
      <xdr:rowOff>138575</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155102</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149072</xdr:rowOff>
    </xdr:from>
    <xdr:to>
      <xdr:col>54</xdr:col>
      <xdr:colOff>189865</xdr:colOff>
      <xdr:row>59</xdr:row>
      <xdr:rowOff>27019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93022"/>
          <a:ext cx="1270" cy="124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30846</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27019</xdr:rowOff>
    </xdr:from>
    <xdr:to>
      <xdr:col>55</xdr:col>
      <xdr:colOff>88900</xdr:colOff>
      <xdr:row>59</xdr:row>
      <xdr:rowOff>27019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95749</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149072</xdr:rowOff>
    </xdr:from>
    <xdr:to>
      <xdr:col>55</xdr:col>
      <xdr:colOff>88900</xdr:colOff>
      <xdr:row>51</xdr:row>
      <xdr:rowOff>149072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11188</xdr:rowOff>
    </xdr:from>
    <xdr:to>
      <xdr:col>55</xdr:col>
      <xdr:colOff>0</xdr:colOff>
      <xdr:row>57</xdr:row>
      <xdr:rowOff>65195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783838"/>
          <a:ext cx="838200" cy="5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120235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49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97358</xdr:rowOff>
    </xdr:from>
    <xdr:to>
      <xdr:col>55</xdr:col>
      <xdr:colOff>50800</xdr:colOff>
      <xdr:row>57</xdr:row>
      <xdr:rowOff>27508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8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11188</xdr:rowOff>
    </xdr:from>
    <xdr:to>
      <xdr:col>50</xdr:col>
      <xdr:colOff>114300</xdr:colOff>
      <xdr:row>57</xdr:row>
      <xdr:rowOff>34963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783838"/>
          <a:ext cx="889000" cy="2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87890</xdr:rowOff>
    </xdr:from>
    <xdr:to>
      <xdr:col>50</xdr:col>
      <xdr:colOff>165100</xdr:colOff>
      <xdr:row>57</xdr:row>
      <xdr:rowOff>18040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34567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6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17514</xdr:rowOff>
    </xdr:from>
    <xdr:to>
      <xdr:col>45</xdr:col>
      <xdr:colOff>177800</xdr:colOff>
      <xdr:row>57</xdr:row>
      <xdr:rowOff>34963</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618714"/>
          <a:ext cx="889000" cy="188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94444</xdr:rowOff>
    </xdr:from>
    <xdr:to>
      <xdr:col>46</xdr:col>
      <xdr:colOff>38100</xdr:colOff>
      <xdr:row>57</xdr:row>
      <xdr:rowOff>24594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41121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17514</xdr:rowOff>
    </xdr:from>
    <xdr:to>
      <xdr:col>41</xdr:col>
      <xdr:colOff>50800</xdr:colOff>
      <xdr:row>57</xdr:row>
      <xdr:rowOff>61099</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618714"/>
          <a:ext cx="889000" cy="215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113627</xdr:rowOff>
    </xdr:from>
    <xdr:to>
      <xdr:col>41</xdr:col>
      <xdr:colOff>101600</xdr:colOff>
      <xdr:row>57</xdr:row>
      <xdr:rowOff>43777</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34904</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80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105149</xdr:rowOff>
    </xdr:from>
    <xdr:to>
      <xdr:col>36</xdr:col>
      <xdr:colOff>165100</xdr:colOff>
      <xdr:row>57</xdr:row>
      <xdr:rowOff>35299</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51826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14395</xdr:rowOff>
    </xdr:from>
    <xdr:to>
      <xdr:col>55</xdr:col>
      <xdr:colOff>50800</xdr:colOff>
      <xdr:row>57</xdr:row>
      <xdr:rowOff>115995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78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164272</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76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131838</xdr:rowOff>
    </xdr:from>
    <xdr:to>
      <xdr:col>50</xdr:col>
      <xdr:colOff>165100</xdr:colOff>
      <xdr:row>57</xdr:row>
      <xdr:rowOff>61988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73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53115</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82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155613</xdr:rowOff>
    </xdr:from>
    <xdr:to>
      <xdr:col>46</xdr:col>
      <xdr:colOff>38100</xdr:colOff>
      <xdr:row>57</xdr:row>
      <xdr:rowOff>85763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75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76890</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84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138164</xdr:rowOff>
    </xdr:from>
    <xdr:to>
      <xdr:col>41</xdr:col>
      <xdr:colOff>101600</xdr:colOff>
      <xdr:row>56</xdr:row>
      <xdr:rowOff>68314</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56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84841</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34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10299</xdr:rowOff>
    </xdr:from>
    <xdr:to>
      <xdr:col>36</xdr:col>
      <xdr:colOff>165100</xdr:colOff>
      <xdr:row>57</xdr:row>
      <xdr:rowOff>111899</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78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103026</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87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149244</xdr:rowOff>
    </xdr:from>
    <xdr:to>
      <xdr:col>54</xdr:col>
      <xdr:colOff>189865</xdr:colOff>
      <xdr:row>78</xdr:row>
      <xdr:rowOff>169360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2194"/>
          <a:ext cx="1270" cy="122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1737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4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169360</xdr:rowOff>
    </xdr:from>
    <xdr:to>
      <xdr:col>55</xdr:col>
      <xdr:colOff>88900</xdr:colOff>
      <xdr:row>78</xdr:row>
      <xdr:rowOff>169360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95921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149244</xdr:rowOff>
    </xdr:from>
    <xdr:to>
      <xdr:col>55</xdr:col>
      <xdr:colOff>88900</xdr:colOff>
      <xdr:row>71</xdr:row>
      <xdr:rowOff>149244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150921</xdr:rowOff>
    </xdr:from>
    <xdr:to>
      <xdr:col>55</xdr:col>
      <xdr:colOff>0</xdr:colOff>
      <xdr:row>78</xdr:row>
      <xdr:rowOff>53175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352571"/>
          <a:ext cx="838200" cy="7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13250</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43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161823</xdr:rowOff>
    </xdr:from>
    <xdr:to>
      <xdr:col>55</xdr:col>
      <xdr:colOff>50800</xdr:colOff>
      <xdr:row>77</xdr:row>
      <xdr:rowOff>91973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9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101067</xdr:rowOff>
    </xdr:from>
    <xdr:to>
      <xdr:col>50</xdr:col>
      <xdr:colOff>114300</xdr:colOff>
      <xdr:row>78</xdr:row>
      <xdr:rowOff>53175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302717"/>
          <a:ext cx="889000" cy="12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130696</xdr:rowOff>
    </xdr:from>
    <xdr:to>
      <xdr:col>50</xdr:col>
      <xdr:colOff>165100</xdr:colOff>
      <xdr:row>77</xdr:row>
      <xdr:rowOff>60846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77373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93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101067</xdr:rowOff>
    </xdr:from>
    <xdr:to>
      <xdr:col>45</xdr:col>
      <xdr:colOff>177800</xdr:colOff>
      <xdr:row>78</xdr:row>
      <xdr:rowOff>71482</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302717"/>
          <a:ext cx="889000" cy="14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83356</xdr:rowOff>
    </xdr:from>
    <xdr:to>
      <xdr:col>46</xdr:col>
      <xdr:colOff>38100</xdr:colOff>
      <xdr:row>77</xdr:row>
      <xdr:rowOff>13506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30033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62052</xdr:rowOff>
    </xdr:from>
    <xdr:to>
      <xdr:col>41</xdr:col>
      <xdr:colOff>50800</xdr:colOff>
      <xdr:row>78</xdr:row>
      <xdr:rowOff>71482</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435152"/>
          <a:ext cx="889000" cy="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87319</xdr:rowOff>
    </xdr:from>
    <xdr:to>
      <xdr:col>41</xdr:col>
      <xdr:colOff>101600</xdr:colOff>
      <xdr:row>77</xdr:row>
      <xdr:rowOff>17469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33996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72231</xdr:rowOff>
    </xdr:from>
    <xdr:to>
      <xdr:col>36</xdr:col>
      <xdr:colOff>165100</xdr:colOff>
      <xdr:row>77</xdr:row>
      <xdr:rowOff>2381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18908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287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100121</xdr:rowOff>
    </xdr:from>
    <xdr:to>
      <xdr:col>55</xdr:col>
      <xdr:colOff>50800</xdr:colOff>
      <xdr:row>78</xdr:row>
      <xdr:rowOff>30271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30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78548</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28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2375</xdr:rowOff>
    </xdr:from>
    <xdr:to>
      <xdr:col>50</xdr:col>
      <xdr:colOff>165100</xdr:colOff>
      <xdr:row>78</xdr:row>
      <xdr:rowOff>103975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37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95102</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468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50267</xdr:rowOff>
    </xdr:from>
    <xdr:to>
      <xdr:col>46</xdr:col>
      <xdr:colOff>38100</xdr:colOff>
      <xdr:row>77</xdr:row>
      <xdr:rowOff>151867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25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142994</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344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20682</xdr:rowOff>
    </xdr:from>
    <xdr:to>
      <xdr:col>41</xdr:col>
      <xdr:colOff>101600</xdr:colOff>
      <xdr:row>78</xdr:row>
      <xdr:rowOff>122282</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39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113409</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486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11252</xdr:rowOff>
    </xdr:from>
    <xdr:to>
      <xdr:col>36</xdr:col>
      <xdr:colOff>165100</xdr:colOff>
      <xdr:row>78</xdr:row>
      <xdr:rowOff>112852</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38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103979</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477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153060</xdr:rowOff>
    </xdr:from>
    <xdr:to>
      <xdr:col>54</xdr:col>
      <xdr:colOff>189865</xdr:colOff>
      <xdr:row>99</xdr:row>
      <xdr:rowOff>116091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12110"/>
          <a:ext cx="1270" cy="167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119918</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9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116091</xdr:rowOff>
    </xdr:from>
    <xdr:to>
      <xdr:col>55</xdr:col>
      <xdr:colOff>88900</xdr:colOff>
      <xdr:row>99</xdr:row>
      <xdr:rowOff>116091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8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99737</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18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153060</xdr:rowOff>
    </xdr:from>
    <xdr:to>
      <xdr:col>55</xdr:col>
      <xdr:colOff>88900</xdr:colOff>
      <xdr:row>89</xdr:row>
      <xdr:rowOff>153060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1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65939</xdr:rowOff>
    </xdr:from>
    <xdr:to>
      <xdr:col>55</xdr:col>
      <xdr:colOff>0</xdr:colOff>
      <xdr:row>98</xdr:row>
      <xdr:rowOff>140475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6868039"/>
          <a:ext cx="838200" cy="7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129545</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417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106668</xdr:rowOff>
    </xdr:from>
    <xdr:to>
      <xdr:col>55</xdr:col>
      <xdr:colOff>50800</xdr:colOff>
      <xdr:row>97</xdr:row>
      <xdr:rowOff>36818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31941</xdr:rowOff>
    </xdr:from>
    <xdr:to>
      <xdr:col>50</xdr:col>
      <xdr:colOff>114300</xdr:colOff>
      <xdr:row>98</xdr:row>
      <xdr:rowOff>65939</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6834041"/>
          <a:ext cx="889000" cy="33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146659</xdr:rowOff>
    </xdr:from>
    <xdr:to>
      <xdr:col>50</xdr:col>
      <xdr:colOff>165100</xdr:colOff>
      <xdr:row>97</xdr:row>
      <xdr:rowOff>76809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93336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38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136131</xdr:rowOff>
    </xdr:from>
    <xdr:to>
      <xdr:col>45</xdr:col>
      <xdr:colOff>177800</xdr:colOff>
      <xdr:row>98</xdr:row>
      <xdr:rowOff>31941</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766781"/>
          <a:ext cx="889000" cy="6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127851</xdr:rowOff>
    </xdr:from>
    <xdr:to>
      <xdr:col>46</xdr:col>
      <xdr:colOff>38100</xdr:colOff>
      <xdr:row>97</xdr:row>
      <xdr:rowOff>58001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74528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36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5601</xdr:rowOff>
    </xdr:from>
    <xdr:to>
      <xdr:col>41</xdr:col>
      <xdr:colOff>50800</xdr:colOff>
      <xdr:row>97</xdr:row>
      <xdr:rowOff>136131</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6636251"/>
          <a:ext cx="889000" cy="130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129984</xdr:rowOff>
    </xdr:from>
    <xdr:to>
      <xdr:col>41</xdr:col>
      <xdr:colOff>101600</xdr:colOff>
      <xdr:row>97</xdr:row>
      <xdr:rowOff>60134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76661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117602</xdr:rowOff>
    </xdr:from>
    <xdr:to>
      <xdr:col>36</xdr:col>
      <xdr:colOff>165100</xdr:colOff>
      <xdr:row>97</xdr:row>
      <xdr:rowOff>47752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64279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35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89675</xdr:rowOff>
    </xdr:from>
    <xdr:to>
      <xdr:col>55</xdr:col>
      <xdr:colOff>50800</xdr:colOff>
      <xdr:row>99</xdr:row>
      <xdr:rowOff>19825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89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68102</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87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15139</xdr:rowOff>
    </xdr:from>
    <xdr:to>
      <xdr:col>50</xdr:col>
      <xdr:colOff>165100</xdr:colOff>
      <xdr:row>98</xdr:row>
      <xdr:rowOff>116739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81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107866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90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152591</xdr:rowOff>
    </xdr:from>
    <xdr:to>
      <xdr:col>46</xdr:col>
      <xdr:colOff>38100</xdr:colOff>
      <xdr:row>98</xdr:row>
      <xdr:rowOff>82741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78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73868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87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85331</xdr:rowOff>
    </xdr:from>
    <xdr:to>
      <xdr:col>41</xdr:col>
      <xdr:colOff>101600</xdr:colOff>
      <xdr:row>98</xdr:row>
      <xdr:rowOff>15481</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71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6608</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808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126251</xdr:rowOff>
    </xdr:from>
    <xdr:to>
      <xdr:col>36</xdr:col>
      <xdr:colOff>165100</xdr:colOff>
      <xdr:row>97</xdr:row>
      <xdr:rowOff>56401</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58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47528</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67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45022</xdr:rowOff>
    </xdr:from>
    <xdr:to>
      <xdr:col>85</xdr:col>
      <xdr:colOff>126364</xdr:colOff>
      <xdr:row>38</xdr:row>
      <xdr:rowOff>162217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59972"/>
          <a:ext cx="1269" cy="13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166044</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162217</xdr:rowOff>
    </xdr:from>
    <xdr:to>
      <xdr:col>86</xdr:col>
      <xdr:colOff>25400</xdr:colOff>
      <xdr:row>38</xdr:row>
      <xdr:rowOff>162217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7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163149</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13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45022</xdr:rowOff>
    </xdr:from>
    <xdr:to>
      <xdr:col>86</xdr:col>
      <xdr:colOff>25400</xdr:colOff>
      <xdr:row>31</xdr:row>
      <xdr:rowOff>45022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5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89484</xdr:rowOff>
    </xdr:from>
    <xdr:to>
      <xdr:col>85</xdr:col>
      <xdr:colOff>127000</xdr:colOff>
      <xdr:row>36</xdr:row>
      <xdr:rowOff>129413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5481300" y="6261684"/>
          <a:ext cx="838200" cy="39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165269</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5994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142392</xdr:rowOff>
    </xdr:from>
    <xdr:to>
      <xdr:col>85</xdr:col>
      <xdr:colOff>177800</xdr:colOff>
      <xdr:row>36</xdr:row>
      <xdr:rowOff>72542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1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89484</xdr:rowOff>
    </xdr:from>
    <xdr:to>
      <xdr:col>81</xdr:col>
      <xdr:colOff>50800</xdr:colOff>
      <xdr:row>37</xdr:row>
      <xdr:rowOff>50470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4592300" y="6261684"/>
          <a:ext cx="889000" cy="13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20549</xdr:rowOff>
    </xdr:from>
    <xdr:to>
      <xdr:col>81</xdr:col>
      <xdr:colOff>101600</xdr:colOff>
      <xdr:row>36</xdr:row>
      <xdr:rowOff>122149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19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138676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596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144500</xdr:rowOff>
    </xdr:from>
    <xdr:to>
      <xdr:col>76</xdr:col>
      <xdr:colOff>114300</xdr:colOff>
      <xdr:row>37</xdr:row>
      <xdr:rowOff>50470</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3703300" y="6316700"/>
          <a:ext cx="889000" cy="77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69812</xdr:rowOff>
    </xdr:from>
    <xdr:to>
      <xdr:col>76</xdr:col>
      <xdr:colOff>165100</xdr:colOff>
      <xdr:row>36</xdr:row>
      <xdr:rowOff>171412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16489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01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29</xdr:row>
      <xdr:rowOff>165227</xdr:rowOff>
    </xdr:from>
    <xdr:to>
      <xdr:col>71</xdr:col>
      <xdr:colOff>177800</xdr:colOff>
      <xdr:row>36</xdr:row>
      <xdr:rowOff>144500</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2814300" y="5137277"/>
          <a:ext cx="889000" cy="117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70764</xdr:rowOff>
    </xdr:from>
    <xdr:to>
      <xdr:col>72</xdr:col>
      <xdr:colOff>38100</xdr:colOff>
      <xdr:row>37</xdr:row>
      <xdr:rowOff>914</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17441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01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38341</xdr:rowOff>
    </xdr:from>
    <xdr:to>
      <xdr:col>67</xdr:col>
      <xdr:colOff>101600</xdr:colOff>
      <xdr:row>36</xdr:row>
      <xdr:rowOff>139941</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131068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3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78613</xdr:rowOff>
    </xdr:from>
    <xdr:to>
      <xdr:col>85</xdr:col>
      <xdr:colOff>177800</xdr:colOff>
      <xdr:row>37</xdr:row>
      <xdr:rowOff>8763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25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57040</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22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38684</xdr:rowOff>
    </xdr:from>
    <xdr:to>
      <xdr:col>81</xdr:col>
      <xdr:colOff>101600</xdr:colOff>
      <xdr:row>36</xdr:row>
      <xdr:rowOff>140284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21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131411</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6303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171120</xdr:rowOff>
    </xdr:from>
    <xdr:to>
      <xdr:col>76</xdr:col>
      <xdr:colOff>165100</xdr:colOff>
      <xdr:row>37</xdr:row>
      <xdr:rowOff>101270</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3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92397</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6436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93700</xdr:rowOff>
    </xdr:from>
    <xdr:to>
      <xdr:col>72</xdr:col>
      <xdr:colOff>38100</xdr:colOff>
      <xdr:row>37</xdr:row>
      <xdr:rowOff>23850</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2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14977</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6358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29</xdr:row>
      <xdr:rowOff>114427</xdr:rowOff>
    </xdr:from>
    <xdr:to>
      <xdr:col>67</xdr:col>
      <xdr:colOff>101600</xdr:colOff>
      <xdr:row>30</xdr:row>
      <xdr:rowOff>44577</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508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28</xdr:row>
      <xdr:rowOff>61104</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4861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88102</xdr:rowOff>
    </xdr:from>
    <xdr:to>
      <xdr:col>85</xdr:col>
      <xdr:colOff>126364</xdr:colOff>
      <xdr:row>58</xdr:row>
      <xdr:rowOff>140440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660602"/>
          <a:ext cx="1269" cy="142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144267</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08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140440</xdr:rowOff>
    </xdr:from>
    <xdr:to>
      <xdr:col>86</xdr:col>
      <xdr:colOff>25400</xdr:colOff>
      <xdr:row>58</xdr:row>
      <xdr:rowOff>140440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08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34779</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4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88102</xdr:rowOff>
    </xdr:from>
    <xdr:to>
      <xdr:col>86</xdr:col>
      <xdr:colOff>25400</xdr:colOff>
      <xdr:row>50</xdr:row>
      <xdr:rowOff>88102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66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102536</xdr:rowOff>
    </xdr:from>
    <xdr:to>
      <xdr:col>85</xdr:col>
      <xdr:colOff>127000</xdr:colOff>
      <xdr:row>58</xdr:row>
      <xdr:rowOff>115000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5481300" y="10046636"/>
          <a:ext cx="838200" cy="1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134017</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563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111140</xdr:rowOff>
    </xdr:from>
    <xdr:to>
      <xdr:col>85</xdr:col>
      <xdr:colOff>177800</xdr:colOff>
      <xdr:row>57</xdr:row>
      <xdr:rowOff>41290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7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97344</xdr:rowOff>
    </xdr:from>
    <xdr:to>
      <xdr:col>81</xdr:col>
      <xdr:colOff>50800</xdr:colOff>
      <xdr:row>58</xdr:row>
      <xdr:rowOff>115000</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4592300" y="10041444"/>
          <a:ext cx="889000" cy="17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24740</xdr:rowOff>
    </xdr:from>
    <xdr:to>
      <xdr:col>81</xdr:col>
      <xdr:colOff>101600</xdr:colOff>
      <xdr:row>57</xdr:row>
      <xdr:rowOff>126340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142867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57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96603</xdr:rowOff>
    </xdr:from>
    <xdr:to>
      <xdr:col>76</xdr:col>
      <xdr:colOff>114300</xdr:colOff>
      <xdr:row>58</xdr:row>
      <xdr:rowOff>97344</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3703300" y="9697803"/>
          <a:ext cx="889000" cy="34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64636</xdr:rowOff>
    </xdr:from>
    <xdr:to>
      <xdr:col>76</xdr:col>
      <xdr:colOff>165100</xdr:colOff>
      <xdr:row>57</xdr:row>
      <xdr:rowOff>166236</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11313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6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96603</xdr:rowOff>
    </xdr:from>
    <xdr:to>
      <xdr:col>71</xdr:col>
      <xdr:colOff>177800</xdr:colOff>
      <xdr:row>58</xdr:row>
      <xdr:rowOff>169418</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2814300" y="9697803"/>
          <a:ext cx="889000" cy="41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60640</xdr:rowOff>
    </xdr:from>
    <xdr:to>
      <xdr:col>72</xdr:col>
      <xdr:colOff>38100</xdr:colOff>
      <xdr:row>57</xdr:row>
      <xdr:rowOff>162240</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153367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92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44683</xdr:rowOff>
    </xdr:from>
    <xdr:to>
      <xdr:col>67</xdr:col>
      <xdr:colOff>101600</xdr:colOff>
      <xdr:row>57</xdr:row>
      <xdr:rowOff>146283</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162810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59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51736</xdr:rowOff>
    </xdr:from>
    <xdr:to>
      <xdr:col>85</xdr:col>
      <xdr:colOff>177800</xdr:colOff>
      <xdr:row>58</xdr:row>
      <xdr:rowOff>153336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995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138113</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91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64200</xdr:rowOff>
    </xdr:from>
    <xdr:to>
      <xdr:col>81</xdr:col>
      <xdr:colOff>101600</xdr:colOff>
      <xdr:row>58</xdr:row>
      <xdr:rowOff>165800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1000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156927</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1010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46544</xdr:rowOff>
    </xdr:from>
    <xdr:to>
      <xdr:col>76</xdr:col>
      <xdr:colOff>165100</xdr:colOff>
      <xdr:row>58</xdr:row>
      <xdr:rowOff>148144</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99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139271</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10083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45803</xdr:rowOff>
    </xdr:from>
    <xdr:to>
      <xdr:col>72</xdr:col>
      <xdr:colOff>38100</xdr:colOff>
      <xdr:row>56</xdr:row>
      <xdr:rowOff>147403</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964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163930</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9422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118618</xdr:rowOff>
    </xdr:from>
    <xdr:to>
      <xdr:col>67</xdr:col>
      <xdr:colOff>101600</xdr:colOff>
      <xdr:row>59</xdr:row>
      <xdr:rowOff>48768</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1006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39895</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10155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52489</xdr:rowOff>
    </xdr:from>
    <xdr:to>
      <xdr:col>85</xdr:col>
      <xdr:colOff>126364</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53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170616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82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52489</xdr:rowOff>
    </xdr:from>
    <xdr:to>
      <xdr:col>86</xdr:col>
      <xdr:colOff>25400</xdr:colOff>
      <xdr:row>70</xdr:row>
      <xdr:rowOff>52489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5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133604</xdr:rowOff>
    </xdr:from>
    <xdr:to>
      <xdr:col>85</xdr:col>
      <xdr:colOff>127000</xdr:colOff>
      <xdr:row>78</xdr:row>
      <xdr:rowOff>91618</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335254"/>
          <a:ext cx="838200" cy="12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21556</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23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170129</xdr:rowOff>
    </xdr:from>
    <xdr:to>
      <xdr:col>85</xdr:col>
      <xdr:colOff>177800</xdr:colOff>
      <xdr:row>78</xdr:row>
      <xdr:rowOff>100279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133604</xdr:rowOff>
    </xdr:from>
    <xdr:to>
      <xdr:col>81</xdr:col>
      <xdr:colOff>50800</xdr:colOff>
      <xdr:row>79</xdr:row>
      <xdr:rowOff>44450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335254"/>
          <a:ext cx="889000" cy="25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12661</xdr:rowOff>
    </xdr:from>
    <xdr:to>
      <xdr:col>81</xdr:col>
      <xdr:colOff>101600</xdr:colOff>
      <xdr:row>78</xdr:row>
      <xdr:rowOff>114261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105388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47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42965</xdr:rowOff>
    </xdr:from>
    <xdr:to>
      <xdr:col>76</xdr:col>
      <xdr:colOff>114300</xdr:colOff>
      <xdr:row>79</xdr:row>
      <xdr:rowOff>44450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587515"/>
          <a:ext cx="889000" cy="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32513</xdr:rowOff>
    </xdr:from>
    <xdr:to>
      <xdr:col>76</xdr:col>
      <xdr:colOff>165100</xdr:colOff>
      <xdr:row>78</xdr:row>
      <xdr:rowOff>134113</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150640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63500</xdr:rowOff>
    </xdr:from>
    <xdr:to>
      <xdr:col>71</xdr:col>
      <xdr:colOff>177800</xdr:colOff>
      <xdr:row>79</xdr:row>
      <xdr:rowOff>42965</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436600"/>
          <a:ext cx="889000" cy="150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9880</xdr:rowOff>
    </xdr:from>
    <xdr:to>
      <xdr:col>72</xdr:col>
      <xdr:colOff>38100</xdr:colOff>
      <xdr:row>78</xdr:row>
      <xdr:rowOff>111480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128007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90767</xdr:rowOff>
    </xdr:from>
    <xdr:to>
      <xdr:col>67</xdr:col>
      <xdr:colOff>101600</xdr:colOff>
      <xdr:row>78</xdr:row>
      <xdr:rowOff>20917</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37444</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40818</xdr:rowOff>
    </xdr:from>
    <xdr:to>
      <xdr:col>85</xdr:col>
      <xdr:colOff>177800</xdr:colOff>
      <xdr:row>78</xdr:row>
      <xdr:rowOff>142418</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41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148556</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50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82804</xdr:rowOff>
    </xdr:from>
    <xdr:to>
      <xdr:col>81</xdr:col>
      <xdr:colOff>101600</xdr:colOff>
      <xdr:row>78</xdr:row>
      <xdr:rowOff>12954</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28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29481</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05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163615</xdr:rowOff>
    </xdr:from>
    <xdr:to>
      <xdr:col>72</xdr:col>
      <xdr:colOff>38100</xdr:colOff>
      <xdr:row>79</xdr:row>
      <xdr:rowOff>93765</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3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84892</xdr:rowOff>
    </xdr:from>
    <xdr:ext cx="313932"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46333" y="13629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12700</xdr:rowOff>
    </xdr:from>
    <xdr:to>
      <xdr:col>67</xdr:col>
      <xdr:colOff>101600</xdr:colOff>
      <xdr:row>78</xdr:row>
      <xdr:rowOff>114300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38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105427</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47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93621</xdr:rowOff>
    </xdr:from>
    <xdr:to>
      <xdr:col>85</xdr:col>
      <xdr:colOff>126364</xdr:colOff>
      <xdr:row>99</xdr:row>
      <xdr:rowOff>102846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524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106673</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708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102846</xdr:rowOff>
    </xdr:from>
    <xdr:to>
      <xdr:col>86</xdr:col>
      <xdr:colOff>25400</xdr:colOff>
      <xdr:row>99</xdr:row>
      <xdr:rowOff>102846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707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40298</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9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93621</xdr:rowOff>
    </xdr:from>
    <xdr:to>
      <xdr:col>86</xdr:col>
      <xdr:colOff>25400</xdr:colOff>
      <xdr:row>90</xdr:row>
      <xdr:rowOff>93621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52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13757</xdr:rowOff>
    </xdr:from>
    <xdr:to>
      <xdr:col>85</xdr:col>
      <xdr:colOff>127000</xdr:colOff>
      <xdr:row>96</xdr:row>
      <xdr:rowOff>16681</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5481300" y="16472957"/>
          <a:ext cx="838200" cy="2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149071</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265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126194</xdr:rowOff>
    </xdr:from>
    <xdr:to>
      <xdr:col>85</xdr:col>
      <xdr:colOff>177800</xdr:colOff>
      <xdr:row>96</xdr:row>
      <xdr:rowOff>56344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41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16681</xdr:rowOff>
    </xdr:from>
    <xdr:to>
      <xdr:col>81</xdr:col>
      <xdr:colOff>50800</xdr:colOff>
      <xdr:row>96</xdr:row>
      <xdr:rowOff>79039</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4592300" y="16475881"/>
          <a:ext cx="889000" cy="6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124594</xdr:rowOff>
    </xdr:from>
    <xdr:to>
      <xdr:col>81</xdr:col>
      <xdr:colOff>101600</xdr:colOff>
      <xdr:row>96</xdr:row>
      <xdr:rowOff>54744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41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71271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18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79039</xdr:rowOff>
    </xdr:from>
    <xdr:to>
      <xdr:col>76</xdr:col>
      <xdr:colOff>114300</xdr:colOff>
      <xdr:row>96</xdr:row>
      <xdr:rowOff>98895</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6538239"/>
          <a:ext cx="889000" cy="19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142963</xdr:rowOff>
    </xdr:from>
    <xdr:to>
      <xdr:col>76</xdr:col>
      <xdr:colOff>165100</xdr:colOff>
      <xdr:row>96</xdr:row>
      <xdr:rowOff>73113</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4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89640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20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98895</xdr:rowOff>
    </xdr:from>
    <xdr:to>
      <xdr:col>71</xdr:col>
      <xdr:colOff>177800</xdr:colOff>
      <xdr:row>97</xdr:row>
      <xdr:rowOff>5936</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6558095"/>
          <a:ext cx="889000" cy="7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150459</xdr:rowOff>
    </xdr:from>
    <xdr:to>
      <xdr:col>72</xdr:col>
      <xdr:colOff>38100</xdr:colOff>
      <xdr:row>96</xdr:row>
      <xdr:rowOff>80609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4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97136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21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164599</xdr:rowOff>
    </xdr:from>
    <xdr:to>
      <xdr:col>67</xdr:col>
      <xdr:colOff>101600</xdr:colOff>
      <xdr:row>96</xdr:row>
      <xdr:rowOff>94749</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111276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2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134407</xdr:rowOff>
    </xdr:from>
    <xdr:to>
      <xdr:col>85</xdr:col>
      <xdr:colOff>177800</xdr:colOff>
      <xdr:row>96</xdr:row>
      <xdr:rowOff>64557</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42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112834</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40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137331</xdr:rowOff>
    </xdr:from>
    <xdr:to>
      <xdr:col>81</xdr:col>
      <xdr:colOff>101600</xdr:colOff>
      <xdr:row>96</xdr:row>
      <xdr:rowOff>67481</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42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58608</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6517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28239</xdr:rowOff>
    </xdr:from>
    <xdr:to>
      <xdr:col>76</xdr:col>
      <xdr:colOff>165100</xdr:colOff>
      <xdr:row>96</xdr:row>
      <xdr:rowOff>129839</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48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120966</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658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48095</xdr:rowOff>
    </xdr:from>
    <xdr:to>
      <xdr:col>72</xdr:col>
      <xdr:colOff>38100</xdr:colOff>
      <xdr:row>96</xdr:row>
      <xdr:rowOff>149695</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50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140822</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660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126586</xdr:rowOff>
    </xdr:from>
    <xdr:to>
      <xdr:col>67</xdr:col>
      <xdr:colOff>101600</xdr:colOff>
      <xdr:row>97</xdr:row>
      <xdr:rowOff>56736</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58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47863</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67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5" name="諸支出金グラフ枠">
          <a:extLst>
            <a:ext uri="{FF2B5EF4-FFF2-40B4-BE49-F238E27FC236}">
              <a16:creationId xmlns:a16="http://schemas.microsoft.com/office/drawing/2014/main" id="{00000000-0008-0000-0700-0000F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25073</xdr:rowOff>
    </xdr:from>
    <xdr:to>
      <xdr:col>116</xdr:col>
      <xdr:colOff>62864</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22159595" y="5340023"/>
          <a:ext cx="1269"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105499</xdr:rowOff>
    </xdr:from>
    <xdr:ext cx="249299" cy="259045"/>
    <xdr:sp macro="" textlink="">
      <xdr:nvSpPr>
        <xdr:cNvPr id="757" name="諸支出金最小値テキスト">
          <a:extLst>
            <a:ext uri="{FF2B5EF4-FFF2-40B4-BE49-F238E27FC236}">
              <a16:creationId xmlns:a16="http://schemas.microsoft.com/office/drawing/2014/main" id="{00000000-0008-0000-0700-0000F5020000}"/>
            </a:ext>
          </a:extLst>
        </xdr:cNvPr>
        <xdr:cNvSpPr txBox="1"/>
      </xdr:nvSpPr>
      <xdr:spPr>
        <a:xfrm>
          <a:off x="22212300" y="6792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143200</xdr:rowOff>
    </xdr:from>
    <xdr:ext cx="469744" cy="259045"/>
    <xdr:sp macro="" textlink="">
      <xdr:nvSpPr>
        <xdr:cNvPr id="759" name="諸支出金最大値テキスト">
          <a:extLst>
            <a:ext uri="{FF2B5EF4-FFF2-40B4-BE49-F238E27FC236}">
              <a16:creationId xmlns:a16="http://schemas.microsoft.com/office/drawing/2014/main" id="{00000000-0008-0000-0700-0000F7020000}"/>
            </a:ext>
          </a:extLst>
        </xdr:cNvPr>
        <xdr:cNvSpPr txBox="1"/>
      </xdr:nvSpPr>
      <xdr:spPr>
        <a:xfrm>
          <a:off x="22212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25073</xdr:rowOff>
    </xdr:from>
    <xdr:to>
      <xdr:col>116</xdr:col>
      <xdr:colOff>152400</xdr:colOff>
      <xdr:row>31</xdr:row>
      <xdr:rowOff>25073</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2072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22950</xdr:rowOff>
    </xdr:from>
    <xdr:ext cx="378565" cy="259045"/>
    <xdr:sp macro="" textlink="">
      <xdr:nvSpPr>
        <xdr:cNvPr id="762" name="諸支出金平均値テキスト">
          <a:extLst>
            <a:ext uri="{FF2B5EF4-FFF2-40B4-BE49-F238E27FC236}">
              <a16:creationId xmlns:a16="http://schemas.microsoft.com/office/drawing/2014/main" id="{00000000-0008-0000-0700-0000FA020000}"/>
            </a:ext>
          </a:extLst>
        </xdr:cNvPr>
        <xdr:cNvSpPr txBox="1"/>
      </xdr:nvSpPr>
      <xdr:spPr>
        <a:xfrm>
          <a:off x="22212300" y="6538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xdr:rowOff>
    </xdr:from>
    <xdr:to>
      <xdr:col>116</xdr:col>
      <xdr:colOff>114300</xdr:colOff>
      <xdr:row>39</xdr:row>
      <xdr:rowOff>101673</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2110700" y="668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146703</xdr:rowOff>
    </xdr:from>
    <xdr:to>
      <xdr:col>112</xdr:col>
      <xdr:colOff>38100</xdr:colOff>
      <xdr:row>39</xdr:row>
      <xdr:rowOff>76853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1272500" y="666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93380</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4017" y="6437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18687</xdr:rowOff>
    </xdr:from>
    <xdr:to>
      <xdr:col>107</xdr:col>
      <xdr:colOff>101600</xdr:colOff>
      <xdr:row>39</xdr:row>
      <xdr:rowOff>120287</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20383500" y="67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136814</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77333" y="6480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33710</xdr:rowOff>
    </xdr:from>
    <xdr:to>
      <xdr:col>102</xdr:col>
      <xdr:colOff>165100</xdr:colOff>
      <xdr:row>39</xdr:row>
      <xdr:rowOff>135310</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9494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151837</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88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5624</xdr:rowOff>
    </xdr:from>
    <xdr:to>
      <xdr:col>98</xdr:col>
      <xdr:colOff>38100</xdr:colOff>
      <xdr:row>39</xdr:row>
      <xdr:rowOff>107224</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18605500" y="669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123751</xdr:rowOff>
    </xdr:from>
    <xdr:ext cx="378565"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7017" y="6467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149949</xdr:rowOff>
    </xdr:from>
    <xdr:ext cx="249299" cy="259045"/>
    <xdr:sp macro="" textlink="">
      <xdr:nvSpPr>
        <xdr:cNvPr id="781" name="諸支出金該当値テキスト">
          <a:extLst>
            <a:ext uri="{FF2B5EF4-FFF2-40B4-BE49-F238E27FC236}">
              <a16:creationId xmlns:a16="http://schemas.microsoft.com/office/drawing/2014/main" id="{00000000-0008-0000-0700-00000D030000}"/>
            </a:ext>
          </a:extLst>
        </xdr:cNvPr>
        <xdr:cNvSpPr txBox="1"/>
      </xdr:nvSpPr>
      <xdr:spPr>
        <a:xfrm>
          <a:off x="22212300" y="6665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前年度繰上充用金グラフ枠">
          <a:extLst>
            <a:ext uri="{FF2B5EF4-FFF2-40B4-BE49-F238E27FC236}">
              <a16:creationId xmlns:a16="http://schemas.microsoft.com/office/drawing/2014/main" id="{00000000-0008-0000-07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6" name="前年度繰上充用金最小値テキスト">
          <a:extLst>
            <a:ext uri="{FF2B5EF4-FFF2-40B4-BE49-F238E27FC236}">
              <a16:creationId xmlns:a16="http://schemas.microsoft.com/office/drawing/2014/main" id="{00000000-0008-0000-0700-00002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8" name="前年度繰上充用金最大値テキスト">
          <a:extLst>
            <a:ext uri="{FF2B5EF4-FFF2-40B4-BE49-F238E27FC236}">
              <a16:creationId xmlns:a16="http://schemas.microsoft.com/office/drawing/2014/main" id="{00000000-0008-0000-0700-00002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1" name="前年度繰上充用金平均値テキスト">
          <a:extLst>
            <a:ext uri="{FF2B5EF4-FFF2-40B4-BE49-F238E27FC236}">
              <a16:creationId xmlns:a16="http://schemas.microsoft.com/office/drawing/2014/main" id="{00000000-0008-0000-0700-00002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0" name="前年度繰上充用金該当値テキスト">
          <a:extLst>
            <a:ext uri="{FF2B5EF4-FFF2-40B4-BE49-F238E27FC236}">
              <a16:creationId xmlns:a16="http://schemas.microsoft.com/office/drawing/2014/main" id="{00000000-0008-0000-0700-00003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0" name="正方形/長方形 839">
          <a:extLst>
            <a:ext uri="{FF2B5EF4-FFF2-40B4-BE49-F238E27FC236}">
              <a16:creationId xmlns:a16="http://schemas.microsoft.com/office/drawing/2014/main" id="{00000000-0008-0000-0700-00004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市役所出張所の整理や職員数抑制による退職手当負担金の削減により、類似団体平均に比べて低コストになっている。民生費は、類似団体平均より低く推移しているものの、高齢化に伴う扶助費等の増により、全体としては増加傾向にある。衛生費は、令和２年度に新清掃センター建設事業費に係る一部事務組合への負担金の増により大きく上昇し、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年度に類似団体平均の水準まで減少したが、令和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年度に旧清掃センター施設解体工事に着手したことよりコストが再度上昇している。農林水産業費は、令和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年度に強い農業・担い手づくり補助金の増額により、類似団体平均を上回ったが、その他の年度は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類似団体平均と比較して低いコストで推移して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en-US" sz="1300">
              <a:latin typeface="ＭＳ Ｐゴシック" panose="020B0600070205080204" pitchFamily="50" charset="-128"/>
              <a:ea typeface="ＭＳ Ｐゴシック" panose="020B0600070205080204" pitchFamily="50" charset="-128"/>
            </a:rPr>
            <a:t>。商工費は、五浦地区など観光資源を有していることから観光費を多く計上しているものの、類似団体平均と比較すると低コストとなっている。土木費は類似団体平均を下回る状況が続いており、令和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年度以降、北町関本中線整備事業が終了したことにより、更に低コストとなっている。消防費は、令和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年度に複合防災センター整備事業費の増加によりコストが大きく上昇したが、令和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年度以降は類似団体を下回る状況となっている。教育費は、令和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磯原中学校建設事業費等の増加等に伴い、類似団体平均を上回ったが、その他の年度は類似団体平均を下回っている。公債費は、類似団体平均と比べ低コストとなっているものの、増加傾向が続いているため、引き続き慎重な市債発行を心掛けた財政運営を行っ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茨城県北茨城市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年度及び令和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年度については、</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震災復興特別交付税返還金、台風第</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号に係る災害復旧等の臨時財政需要があったため、実質単年度収支は赤字となっているが、財政調整基金の取崩しにより、実質収支は黒字となっている。</a:t>
          </a:r>
          <a:endParaRPr kumimoji="1" lang="en-US" altLang="ja-JP" sz="1400">
            <a:latin typeface="ＭＳ ゴシック" pitchFamily="49" charset="-128"/>
            <a:ea typeface="ＭＳ ゴシック"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今後も、事務事業の見直し・施設の統廃合など歳出の合理化を推進し、健全な行財政運営に努めていく。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茨城県北茨城市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過去において、連結実質赤字比率を計上したことはなく、令和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年度も黒字となっている。</a:t>
          </a:r>
        </a:p>
        <a:p>
          <a:r>
            <a:rPr kumimoji="1" lang="ja-JP" altLang="en-US" sz="1400">
              <a:latin typeface="ＭＳ ゴシック" pitchFamily="49" charset="-128"/>
              <a:ea typeface="ＭＳ ゴシック" pitchFamily="49" charset="-128"/>
            </a:rPr>
            <a:t>　水道事業会計は、黒字幅が減少傾向であり、今後老朽化に伴う更新費用の増額が見込まれることから、料金体系の見直しを含め、引き続き健全な経営に努める。</a:t>
          </a:r>
        </a:p>
        <a:p>
          <a:r>
            <a:rPr kumimoji="1" lang="ja-JP" altLang="en-US" sz="1400">
              <a:latin typeface="ＭＳ ゴシック" pitchFamily="49" charset="-128"/>
              <a:ea typeface="ＭＳ ゴシック" pitchFamily="49" charset="-128"/>
            </a:rPr>
            <a:t>　市民病院事業会計は例年赤字であったが、令和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年度以降、新型コロナウイルス感染症入院病床確保事業等補助金等の収入増や外来収益の増加により黒字に転じていた。令和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以降、平時の医療体制に戻り、医業収益は増加しているものの、医業費用は人件費、経費等の高騰もあり増加しており、全体として減少に転じている。今後は、実質収支が減少し、一般会計からの繰入金の増額が予想されることから、将来に渡り持続可能な経営維持に努める。</a:t>
          </a:r>
        </a:p>
        <a:p>
          <a:r>
            <a:rPr kumimoji="1" lang="ja-JP" altLang="en-US" sz="1400">
              <a:latin typeface="ＭＳ ゴシック" pitchFamily="49" charset="-128"/>
              <a:ea typeface="ＭＳ ゴシック" pitchFamily="49" charset="-128"/>
            </a:rPr>
            <a:t>　介護保険事業特別会計（保険事業勘定）は、令和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年度に介護給付費の伸びに伴い支払基金交付金が増額し黒字幅が増加したが、令和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年度は減少となった。</a:t>
          </a:r>
        </a:p>
        <a:p>
          <a:r>
            <a:rPr kumimoji="1" lang="ja-JP" altLang="en-US" sz="1400">
              <a:latin typeface="ＭＳ ゴシック" pitchFamily="49" charset="-128"/>
              <a:ea typeface="ＭＳ ゴシック" pitchFamily="49" charset="-128"/>
            </a:rPr>
            <a:t>　国民健康保険事業特別会計については、令和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年度以降、税率改定に伴う国民健康保険税の減収等により黒字幅が減少している。</a:t>
          </a:r>
        </a:p>
        <a:p>
          <a:r>
            <a:rPr kumimoji="1" lang="ja-JP" altLang="en-US" sz="1400">
              <a:latin typeface="ＭＳ ゴシック" pitchFamily="49" charset="-128"/>
              <a:ea typeface="ＭＳ ゴシック" pitchFamily="49" charset="-128"/>
            </a:rPr>
            <a:t>　その他の事業については、概ね前年度と同程度の黒字幅となっている。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DO56"/>
  <sheetViews>
    <sheetView showGridLines="0" topLeftCell="A27" zoomScale="66" zoomScaleNormal="66"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20591498</v>
      </c>
      <c r="BO4" s="449"/>
      <c r="BP4" s="449"/>
      <c r="BQ4" s="449"/>
      <c r="BR4" s="449"/>
      <c r="BS4" s="449"/>
      <c r="BT4" s="449"/>
      <c r="BU4" s="450"/>
      <c r="BV4" s="448">
        <v>21742728</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5.2</v>
      </c>
      <c r="CU4" s="589"/>
      <c r="CV4" s="589"/>
      <c r="CW4" s="589"/>
      <c r="CX4" s="589"/>
      <c r="CY4" s="589"/>
      <c r="CZ4" s="589"/>
      <c r="DA4" s="590"/>
      <c r="DB4" s="588">
        <v>6</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19971300</v>
      </c>
      <c r="BO5" s="420"/>
      <c r="BP5" s="420"/>
      <c r="BQ5" s="420"/>
      <c r="BR5" s="420"/>
      <c r="BS5" s="420"/>
      <c r="BT5" s="420"/>
      <c r="BU5" s="421"/>
      <c r="BV5" s="419">
        <v>20966708</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97.9</v>
      </c>
      <c r="CU5" s="417"/>
      <c r="CV5" s="417"/>
      <c r="CW5" s="417"/>
      <c r="CX5" s="417"/>
      <c r="CY5" s="417"/>
      <c r="CZ5" s="417"/>
      <c r="DA5" s="418"/>
      <c r="DB5" s="416">
        <v>94.8</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620198</v>
      </c>
      <c r="BO6" s="420"/>
      <c r="BP6" s="420"/>
      <c r="BQ6" s="420"/>
      <c r="BR6" s="420"/>
      <c r="BS6" s="420"/>
      <c r="BT6" s="420"/>
      <c r="BU6" s="421"/>
      <c r="BV6" s="419">
        <v>776020</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98.3</v>
      </c>
      <c r="CU6" s="563"/>
      <c r="CV6" s="563"/>
      <c r="CW6" s="563"/>
      <c r="CX6" s="563"/>
      <c r="CY6" s="563"/>
      <c r="CZ6" s="563"/>
      <c r="DA6" s="564"/>
      <c r="DB6" s="562">
        <v>95.6</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35561</v>
      </c>
      <c r="BO7" s="420"/>
      <c r="BP7" s="420"/>
      <c r="BQ7" s="420"/>
      <c r="BR7" s="420"/>
      <c r="BS7" s="420"/>
      <c r="BT7" s="420"/>
      <c r="BU7" s="421"/>
      <c r="BV7" s="419">
        <v>120875</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11209981</v>
      </c>
      <c r="CU7" s="420"/>
      <c r="CV7" s="420"/>
      <c r="CW7" s="420"/>
      <c r="CX7" s="420"/>
      <c r="CY7" s="420"/>
      <c r="CZ7" s="420"/>
      <c r="DA7" s="421"/>
      <c r="DB7" s="419">
        <v>10891661</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584637</v>
      </c>
      <c r="BO8" s="420"/>
      <c r="BP8" s="420"/>
      <c r="BQ8" s="420"/>
      <c r="BR8" s="420"/>
      <c r="BS8" s="420"/>
      <c r="BT8" s="420"/>
      <c r="BU8" s="421"/>
      <c r="BV8" s="419">
        <v>655145</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0.68</v>
      </c>
      <c r="CU8" s="523"/>
      <c r="CV8" s="523"/>
      <c r="CW8" s="523"/>
      <c r="CX8" s="523"/>
      <c r="CY8" s="523"/>
      <c r="CZ8" s="523"/>
      <c r="DA8" s="524"/>
      <c r="DB8" s="522">
        <v>0.67</v>
      </c>
      <c r="DC8" s="523"/>
      <c r="DD8" s="523"/>
      <c r="DE8" s="523"/>
      <c r="DF8" s="523"/>
      <c r="DG8" s="523"/>
      <c r="DH8" s="523"/>
      <c r="DI8" s="524"/>
    </row>
    <row r="9" spans="1:119" ht="18.75" customHeight="1" thickBot="1" x14ac:dyDescent="0.25">
      <c r="A9" s="169"/>
      <c r="B9" s="551" t="s">
        <v>106</v>
      </c>
      <c r="C9" s="552"/>
      <c r="D9" s="552"/>
      <c r="E9" s="552"/>
      <c r="F9" s="552"/>
      <c r="G9" s="552"/>
      <c r="H9" s="552"/>
      <c r="I9" s="552"/>
      <c r="J9" s="552"/>
      <c r="K9" s="470"/>
      <c r="L9" s="553" t="s">
        <v>107</v>
      </c>
      <c r="M9" s="554"/>
      <c r="N9" s="554"/>
      <c r="O9" s="554"/>
      <c r="P9" s="554"/>
      <c r="Q9" s="555"/>
      <c r="R9" s="556">
        <v>41801</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-70508</v>
      </c>
      <c r="BO9" s="420"/>
      <c r="BP9" s="420"/>
      <c r="BQ9" s="420"/>
      <c r="BR9" s="420"/>
      <c r="BS9" s="420"/>
      <c r="BT9" s="420"/>
      <c r="BU9" s="421"/>
      <c r="BV9" s="419">
        <v>-339263</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15.1</v>
      </c>
      <c r="CU9" s="417"/>
      <c r="CV9" s="417"/>
      <c r="CW9" s="417"/>
      <c r="CX9" s="417"/>
      <c r="CY9" s="417"/>
      <c r="CZ9" s="417"/>
      <c r="DA9" s="418"/>
      <c r="DB9" s="416">
        <v>14.9</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112</v>
      </c>
      <c r="M10" s="376"/>
      <c r="N10" s="376"/>
      <c r="O10" s="376"/>
      <c r="P10" s="376"/>
      <c r="Q10" s="377"/>
      <c r="R10" s="372">
        <v>44412</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699</v>
      </c>
      <c r="BO10" s="420"/>
      <c r="BP10" s="420"/>
      <c r="BQ10" s="420"/>
      <c r="BR10" s="420"/>
      <c r="BS10" s="420"/>
      <c r="BT10" s="420"/>
      <c r="BU10" s="421"/>
      <c r="BV10" s="419">
        <v>123</v>
      </c>
      <c r="BW10" s="420"/>
      <c r="BX10" s="420"/>
      <c r="BY10" s="420"/>
      <c r="BZ10" s="420"/>
      <c r="CA10" s="420"/>
      <c r="CB10" s="420"/>
      <c r="CC10" s="421"/>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90</v>
      </c>
      <c r="AV11" s="478"/>
      <c r="AW11" s="478"/>
      <c r="AX11" s="478"/>
      <c r="AY11" s="433" t="s">
        <v>119</v>
      </c>
      <c r="AZ11" s="434"/>
      <c r="BA11" s="434"/>
      <c r="BB11" s="434"/>
      <c r="BC11" s="434"/>
      <c r="BD11" s="434"/>
      <c r="BE11" s="434"/>
      <c r="BF11" s="434"/>
      <c r="BG11" s="434"/>
      <c r="BH11" s="434"/>
      <c r="BI11" s="434"/>
      <c r="BJ11" s="434"/>
      <c r="BK11" s="434"/>
      <c r="BL11" s="434"/>
      <c r="BM11" s="435"/>
      <c r="BN11" s="419">
        <v>122775</v>
      </c>
      <c r="BO11" s="420"/>
      <c r="BP11" s="420"/>
      <c r="BQ11" s="420"/>
      <c r="BR11" s="420"/>
      <c r="BS11" s="420"/>
      <c r="BT11" s="420"/>
      <c r="BU11" s="421"/>
      <c r="BV11" s="419">
        <v>115097</v>
      </c>
      <c r="BW11" s="420"/>
      <c r="BX11" s="420"/>
      <c r="BY11" s="420"/>
      <c r="BZ11" s="420"/>
      <c r="CA11" s="420"/>
      <c r="CB11" s="420"/>
      <c r="CC11" s="421"/>
      <c r="CD11" s="459" t="s">
        <v>120</v>
      </c>
      <c r="CE11" s="379"/>
      <c r="CF11" s="379"/>
      <c r="CG11" s="379"/>
      <c r="CH11" s="379"/>
      <c r="CI11" s="379"/>
      <c r="CJ11" s="379"/>
      <c r="CK11" s="379"/>
      <c r="CL11" s="379"/>
      <c r="CM11" s="379"/>
      <c r="CN11" s="379"/>
      <c r="CO11" s="379"/>
      <c r="CP11" s="379"/>
      <c r="CQ11" s="379"/>
      <c r="CR11" s="379"/>
      <c r="CS11" s="460"/>
      <c r="CT11" s="522" t="s">
        <v>121</v>
      </c>
      <c r="CU11" s="523"/>
      <c r="CV11" s="523"/>
      <c r="CW11" s="523"/>
      <c r="CX11" s="523"/>
      <c r="CY11" s="523"/>
      <c r="CZ11" s="523"/>
      <c r="DA11" s="524"/>
      <c r="DB11" s="522" t="s">
        <v>121</v>
      </c>
      <c r="DC11" s="523"/>
      <c r="DD11" s="523"/>
      <c r="DE11" s="523"/>
      <c r="DF11" s="523"/>
      <c r="DG11" s="523"/>
      <c r="DH11" s="523"/>
      <c r="DI11" s="524"/>
    </row>
    <row r="12" spans="1:119" ht="18.75" customHeight="1" x14ac:dyDescent="0.2">
      <c r="A12" s="169"/>
      <c r="B12" s="525" t="s">
        <v>122</v>
      </c>
      <c r="C12" s="526"/>
      <c r="D12" s="526"/>
      <c r="E12" s="526"/>
      <c r="F12" s="526"/>
      <c r="G12" s="526"/>
      <c r="H12" s="526"/>
      <c r="I12" s="526"/>
      <c r="J12" s="526"/>
      <c r="K12" s="527"/>
      <c r="L12" s="534" t="s">
        <v>123</v>
      </c>
      <c r="M12" s="535"/>
      <c r="N12" s="535"/>
      <c r="O12" s="535"/>
      <c r="P12" s="535"/>
      <c r="Q12" s="536"/>
      <c r="R12" s="537">
        <v>40014</v>
      </c>
      <c r="S12" s="538"/>
      <c r="T12" s="538"/>
      <c r="U12" s="538"/>
      <c r="V12" s="539"/>
      <c r="W12" s="540" t="s">
        <v>1</v>
      </c>
      <c r="X12" s="478"/>
      <c r="Y12" s="478"/>
      <c r="Z12" s="478"/>
      <c r="AA12" s="478"/>
      <c r="AB12" s="541"/>
      <c r="AC12" s="542" t="s">
        <v>124</v>
      </c>
      <c r="AD12" s="543"/>
      <c r="AE12" s="543"/>
      <c r="AF12" s="543"/>
      <c r="AG12" s="544"/>
      <c r="AH12" s="542" t="s">
        <v>125</v>
      </c>
      <c r="AI12" s="543"/>
      <c r="AJ12" s="543"/>
      <c r="AK12" s="543"/>
      <c r="AL12" s="545"/>
      <c r="AM12" s="476" t="s">
        <v>126</v>
      </c>
      <c r="AN12" s="376"/>
      <c r="AO12" s="376"/>
      <c r="AP12" s="376"/>
      <c r="AQ12" s="376"/>
      <c r="AR12" s="376"/>
      <c r="AS12" s="376"/>
      <c r="AT12" s="377"/>
      <c r="AU12" s="477" t="s">
        <v>90</v>
      </c>
      <c r="AV12" s="478"/>
      <c r="AW12" s="478"/>
      <c r="AX12" s="478"/>
      <c r="AY12" s="433" t="s">
        <v>127</v>
      </c>
      <c r="AZ12" s="434"/>
      <c r="BA12" s="434"/>
      <c r="BB12" s="434"/>
      <c r="BC12" s="434"/>
      <c r="BD12" s="434"/>
      <c r="BE12" s="434"/>
      <c r="BF12" s="434"/>
      <c r="BG12" s="434"/>
      <c r="BH12" s="434"/>
      <c r="BI12" s="434"/>
      <c r="BJ12" s="434"/>
      <c r="BK12" s="434"/>
      <c r="BL12" s="434"/>
      <c r="BM12" s="435"/>
      <c r="BN12" s="419">
        <v>354711</v>
      </c>
      <c r="BO12" s="420"/>
      <c r="BP12" s="420"/>
      <c r="BQ12" s="420"/>
      <c r="BR12" s="420"/>
      <c r="BS12" s="420"/>
      <c r="BT12" s="420"/>
      <c r="BU12" s="421"/>
      <c r="BV12" s="419">
        <v>716486</v>
      </c>
      <c r="BW12" s="420"/>
      <c r="BX12" s="420"/>
      <c r="BY12" s="420"/>
      <c r="BZ12" s="420"/>
      <c r="CA12" s="420"/>
      <c r="CB12" s="420"/>
      <c r="CC12" s="421"/>
      <c r="CD12" s="459" t="s">
        <v>128</v>
      </c>
      <c r="CE12" s="379"/>
      <c r="CF12" s="379"/>
      <c r="CG12" s="379"/>
      <c r="CH12" s="379"/>
      <c r="CI12" s="379"/>
      <c r="CJ12" s="379"/>
      <c r="CK12" s="379"/>
      <c r="CL12" s="379"/>
      <c r="CM12" s="379"/>
      <c r="CN12" s="379"/>
      <c r="CO12" s="379"/>
      <c r="CP12" s="379"/>
      <c r="CQ12" s="379"/>
      <c r="CR12" s="379"/>
      <c r="CS12" s="460"/>
      <c r="CT12" s="522" t="s">
        <v>121</v>
      </c>
      <c r="CU12" s="523"/>
      <c r="CV12" s="523"/>
      <c r="CW12" s="523"/>
      <c r="CX12" s="523"/>
      <c r="CY12" s="523"/>
      <c r="CZ12" s="523"/>
      <c r="DA12" s="524"/>
      <c r="DB12" s="522" t="s">
        <v>121</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129</v>
      </c>
      <c r="N13" s="504"/>
      <c r="O13" s="504"/>
      <c r="P13" s="504"/>
      <c r="Q13" s="505"/>
      <c r="R13" s="506">
        <v>39362</v>
      </c>
      <c r="S13" s="507"/>
      <c r="T13" s="507"/>
      <c r="U13" s="507"/>
      <c r="V13" s="508"/>
      <c r="W13" s="509" t="s">
        <v>130</v>
      </c>
      <c r="X13" s="405"/>
      <c r="Y13" s="405"/>
      <c r="Z13" s="405"/>
      <c r="AA13" s="405"/>
      <c r="AB13" s="406"/>
      <c r="AC13" s="372">
        <v>703</v>
      </c>
      <c r="AD13" s="373"/>
      <c r="AE13" s="373"/>
      <c r="AF13" s="373"/>
      <c r="AG13" s="374"/>
      <c r="AH13" s="372">
        <v>886</v>
      </c>
      <c r="AI13" s="373"/>
      <c r="AJ13" s="373"/>
      <c r="AK13" s="373"/>
      <c r="AL13" s="432"/>
      <c r="AM13" s="476" t="s">
        <v>131</v>
      </c>
      <c r="AN13" s="376"/>
      <c r="AO13" s="376"/>
      <c r="AP13" s="376"/>
      <c r="AQ13" s="376"/>
      <c r="AR13" s="376"/>
      <c r="AS13" s="376"/>
      <c r="AT13" s="377"/>
      <c r="AU13" s="477" t="s">
        <v>132</v>
      </c>
      <c r="AV13" s="478"/>
      <c r="AW13" s="478"/>
      <c r="AX13" s="478"/>
      <c r="AY13" s="433" t="s">
        <v>133</v>
      </c>
      <c r="AZ13" s="434"/>
      <c r="BA13" s="434"/>
      <c r="BB13" s="434"/>
      <c r="BC13" s="434"/>
      <c r="BD13" s="434"/>
      <c r="BE13" s="434"/>
      <c r="BF13" s="434"/>
      <c r="BG13" s="434"/>
      <c r="BH13" s="434"/>
      <c r="BI13" s="434"/>
      <c r="BJ13" s="434"/>
      <c r="BK13" s="434"/>
      <c r="BL13" s="434"/>
      <c r="BM13" s="435"/>
      <c r="BN13" s="419">
        <v>-301745</v>
      </c>
      <c r="BO13" s="420"/>
      <c r="BP13" s="420"/>
      <c r="BQ13" s="420"/>
      <c r="BR13" s="420"/>
      <c r="BS13" s="420"/>
      <c r="BT13" s="420"/>
      <c r="BU13" s="421"/>
      <c r="BV13" s="419">
        <v>-940529</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12.9</v>
      </c>
      <c r="CU13" s="417"/>
      <c r="CV13" s="417"/>
      <c r="CW13" s="417"/>
      <c r="CX13" s="417"/>
      <c r="CY13" s="417"/>
      <c r="CZ13" s="417"/>
      <c r="DA13" s="418"/>
      <c r="DB13" s="416">
        <v>12.6</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40757</v>
      </c>
      <c r="S14" s="507"/>
      <c r="T14" s="507"/>
      <c r="U14" s="507"/>
      <c r="V14" s="508"/>
      <c r="W14" s="510"/>
      <c r="X14" s="408"/>
      <c r="Y14" s="408"/>
      <c r="Z14" s="408"/>
      <c r="AA14" s="408"/>
      <c r="AB14" s="409"/>
      <c r="AC14" s="499">
        <v>3.7</v>
      </c>
      <c r="AD14" s="500"/>
      <c r="AE14" s="500"/>
      <c r="AF14" s="500"/>
      <c r="AG14" s="501"/>
      <c r="AH14" s="499">
        <v>4.3</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102.2</v>
      </c>
      <c r="CU14" s="517"/>
      <c r="CV14" s="517"/>
      <c r="CW14" s="517"/>
      <c r="CX14" s="517"/>
      <c r="CY14" s="517"/>
      <c r="CZ14" s="517"/>
      <c r="DA14" s="518"/>
      <c r="DB14" s="516">
        <v>97.9</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129</v>
      </c>
      <c r="N15" s="504"/>
      <c r="O15" s="504"/>
      <c r="P15" s="504"/>
      <c r="Q15" s="505"/>
      <c r="R15" s="506">
        <v>40103</v>
      </c>
      <c r="S15" s="507"/>
      <c r="T15" s="507"/>
      <c r="U15" s="507"/>
      <c r="V15" s="508"/>
      <c r="W15" s="509" t="s">
        <v>137</v>
      </c>
      <c r="X15" s="405"/>
      <c r="Y15" s="405"/>
      <c r="Z15" s="405"/>
      <c r="AA15" s="405"/>
      <c r="AB15" s="406"/>
      <c r="AC15" s="372">
        <v>8222</v>
      </c>
      <c r="AD15" s="373"/>
      <c r="AE15" s="373"/>
      <c r="AF15" s="373"/>
      <c r="AG15" s="374"/>
      <c r="AH15" s="372">
        <v>8737</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6311107</v>
      </c>
      <c r="BO15" s="449"/>
      <c r="BP15" s="449"/>
      <c r="BQ15" s="449"/>
      <c r="BR15" s="449"/>
      <c r="BS15" s="449"/>
      <c r="BT15" s="449"/>
      <c r="BU15" s="450"/>
      <c r="BV15" s="448">
        <v>6182584</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43</v>
      </c>
      <c r="AD16" s="500"/>
      <c r="AE16" s="500"/>
      <c r="AF16" s="500"/>
      <c r="AG16" s="501"/>
      <c r="AH16" s="499">
        <v>42.6</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9472302</v>
      </c>
      <c r="BO16" s="420"/>
      <c r="BP16" s="420"/>
      <c r="BQ16" s="420"/>
      <c r="BR16" s="420"/>
      <c r="BS16" s="420"/>
      <c r="BT16" s="420"/>
      <c r="BU16" s="421"/>
      <c r="BV16" s="419">
        <v>9137685</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141</v>
      </c>
      <c r="S17" s="497"/>
      <c r="T17" s="497"/>
      <c r="U17" s="497"/>
      <c r="V17" s="498"/>
      <c r="W17" s="509" t="s">
        <v>144</v>
      </c>
      <c r="X17" s="405"/>
      <c r="Y17" s="405"/>
      <c r="Z17" s="405"/>
      <c r="AA17" s="405"/>
      <c r="AB17" s="406"/>
      <c r="AC17" s="372">
        <v>10217</v>
      </c>
      <c r="AD17" s="373"/>
      <c r="AE17" s="373"/>
      <c r="AF17" s="373"/>
      <c r="AG17" s="374"/>
      <c r="AH17" s="372">
        <v>10880</v>
      </c>
      <c r="AI17" s="373"/>
      <c r="AJ17" s="373"/>
      <c r="AK17" s="373"/>
      <c r="AL17" s="432"/>
      <c r="AM17" s="476"/>
      <c r="AN17" s="376"/>
      <c r="AO17" s="376"/>
      <c r="AP17" s="376"/>
      <c r="AQ17" s="376"/>
      <c r="AR17" s="376"/>
      <c r="AS17" s="376"/>
      <c r="AT17" s="377"/>
      <c r="AU17" s="477"/>
      <c r="AV17" s="478"/>
      <c r="AW17" s="478"/>
      <c r="AX17" s="478"/>
      <c r="AY17" s="433" t="s">
        <v>145</v>
      </c>
      <c r="AZ17" s="434"/>
      <c r="BA17" s="434"/>
      <c r="BB17" s="434"/>
      <c r="BC17" s="434"/>
      <c r="BD17" s="434"/>
      <c r="BE17" s="434"/>
      <c r="BF17" s="434"/>
      <c r="BG17" s="434"/>
      <c r="BH17" s="434"/>
      <c r="BI17" s="434"/>
      <c r="BJ17" s="434"/>
      <c r="BK17" s="434"/>
      <c r="BL17" s="434"/>
      <c r="BM17" s="435"/>
      <c r="BN17" s="419">
        <v>8006398</v>
      </c>
      <c r="BO17" s="420"/>
      <c r="BP17" s="420"/>
      <c r="BQ17" s="420"/>
      <c r="BR17" s="420"/>
      <c r="BS17" s="420"/>
      <c r="BT17" s="420"/>
      <c r="BU17" s="421"/>
      <c r="BV17" s="419">
        <v>7837292</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146</v>
      </c>
      <c r="C18" s="470"/>
      <c r="D18" s="470"/>
      <c r="E18" s="471"/>
      <c r="F18" s="471"/>
      <c r="G18" s="471"/>
      <c r="H18" s="471"/>
      <c r="I18" s="471"/>
      <c r="J18" s="471"/>
      <c r="K18" s="471"/>
      <c r="L18" s="472">
        <v>186.79</v>
      </c>
      <c r="M18" s="472"/>
      <c r="N18" s="472"/>
      <c r="O18" s="472"/>
      <c r="P18" s="472"/>
      <c r="Q18" s="472"/>
      <c r="R18" s="473"/>
      <c r="S18" s="473"/>
      <c r="T18" s="473"/>
      <c r="U18" s="473"/>
      <c r="V18" s="474"/>
      <c r="W18" s="490"/>
      <c r="X18" s="491"/>
      <c r="Y18" s="491"/>
      <c r="Z18" s="491"/>
      <c r="AA18" s="491"/>
      <c r="AB18" s="515"/>
      <c r="AC18" s="389">
        <v>53.4</v>
      </c>
      <c r="AD18" s="390"/>
      <c r="AE18" s="390"/>
      <c r="AF18" s="390"/>
      <c r="AG18" s="475"/>
      <c r="AH18" s="389">
        <v>53.1</v>
      </c>
      <c r="AI18" s="390"/>
      <c r="AJ18" s="390"/>
      <c r="AK18" s="390"/>
      <c r="AL18" s="391"/>
      <c r="AM18" s="476"/>
      <c r="AN18" s="376"/>
      <c r="AO18" s="376"/>
      <c r="AP18" s="376"/>
      <c r="AQ18" s="376"/>
      <c r="AR18" s="376"/>
      <c r="AS18" s="376"/>
      <c r="AT18" s="377"/>
      <c r="AU18" s="477"/>
      <c r="AV18" s="478"/>
      <c r="AW18" s="478"/>
      <c r="AX18" s="478"/>
      <c r="AY18" s="433" t="s">
        <v>147</v>
      </c>
      <c r="AZ18" s="434"/>
      <c r="BA18" s="434"/>
      <c r="BB18" s="434"/>
      <c r="BC18" s="434"/>
      <c r="BD18" s="434"/>
      <c r="BE18" s="434"/>
      <c r="BF18" s="434"/>
      <c r="BG18" s="434"/>
      <c r="BH18" s="434"/>
      <c r="BI18" s="434"/>
      <c r="BJ18" s="434"/>
      <c r="BK18" s="434"/>
      <c r="BL18" s="434"/>
      <c r="BM18" s="435"/>
      <c r="BN18" s="419">
        <v>11033212</v>
      </c>
      <c r="BO18" s="420"/>
      <c r="BP18" s="420"/>
      <c r="BQ18" s="420"/>
      <c r="BR18" s="420"/>
      <c r="BS18" s="420"/>
      <c r="BT18" s="420"/>
      <c r="BU18" s="421"/>
      <c r="BV18" s="419">
        <v>10226181</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148</v>
      </c>
      <c r="C19" s="470"/>
      <c r="D19" s="470"/>
      <c r="E19" s="471"/>
      <c r="F19" s="471"/>
      <c r="G19" s="471"/>
      <c r="H19" s="471"/>
      <c r="I19" s="471"/>
      <c r="J19" s="471"/>
      <c r="K19" s="471"/>
      <c r="L19" s="479">
        <v>224</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149</v>
      </c>
      <c r="AZ19" s="434"/>
      <c r="BA19" s="434"/>
      <c r="BB19" s="434"/>
      <c r="BC19" s="434"/>
      <c r="BD19" s="434"/>
      <c r="BE19" s="434"/>
      <c r="BF19" s="434"/>
      <c r="BG19" s="434"/>
      <c r="BH19" s="434"/>
      <c r="BI19" s="434"/>
      <c r="BJ19" s="434"/>
      <c r="BK19" s="434"/>
      <c r="BL19" s="434"/>
      <c r="BM19" s="435"/>
      <c r="BN19" s="419">
        <v>14598006</v>
      </c>
      <c r="BO19" s="420"/>
      <c r="BP19" s="420"/>
      <c r="BQ19" s="420"/>
      <c r="BR19" s="420"/>
      <c r="BS19" s="420"/>
      <c r="BT19" s="420"/>
      <c r="BU19" s="421"/>
      <c r="BV19" s="419">
        <v>14982307</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150</v>
      </c>
      <c r="C20" s="470"/>
      <c r="D20" s="470"/>
      <c r="E20" s="471"/>
      <c r="F20" s="471"/>
      <c r="G20" s="471"/>
      <c r="H20" s="471"/>
      <c r="I20" s="471"/>
      <c r="J20" s="471"/>
      <c r="K20" s="471"/>
      <c r="L20" s="479">
        <v>17042</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151</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152</v>
      </c>
      <c r="C22" s="396"/>
      <c r="D22" s="397"/>
      <c r="E22" s="404" t="s">
        <v>1</v>
      </c>
      <c r="F22" s="405"/>
      <c r="G22" s="405"/>
      <c r="H22" s="405"/>
      <c r="I22" s="405"/>
      <c r="J22" s="405"/>
      <c r="K22" s="406"/>
      <c r="L22" s="404" t="s">
        <v>153</v>
      </c>
      <c r="M22" s="405"/>
      <c r="N22" s="405"/>
      <c r="O22" s="405"/>
      <c r="P22" s="406"/>
      <c r="Q22" s="410" t="s">
        <v>154</v>
      </c>
      <c r="R22" s="411"/>
      <c r="S22" s="411"/>
      <c r="T22" s="411"/>
      <c r="U22" s="411"/>
      <c r="V22" s="412"/>
      <c r="W22" s="461" t="s">
        <v>155</v>
      </c>
      <c r="X22" s="396"/>
      <c r="Y22" s="397"/>
      <c r="Z22" s="404" t="s">
        <v>1</v>
      </c>
      <c r="AA22" s="405"/>
      <c r="AB22" s="405"/>
      <c r="AC22" s="405"/>
      <c r="AD22" s="405"/>
      <c r="AE22" s="405"/>
      <c r="AF22" s="405"/>
      <c r="AG22" s="406"/>
      <c r="AH22" s="422" t="s">
        <v>156</v>
      </c>
      <c r="AI22" s="405"/>
      <c r="AJ22" s="405"/>
      <c r="AK22" s="405"/>
      <c r="AL22" s="406"/>
      <c r="AM22" s="422" t="s">
        <v>157</v>
      </c>
      <c r="AN22" s="423"/>
      <c r="AO22" s="423"/>
      <c r="AP22" s="423"/>
      <c r="AQ22" s="423"/>
      <c r="AR22" s="424"/>
      <c r="AS22" s="410" t="s">
        <v>154</v>
      </c>
      <c r="AT22" s="411"/>
      <c r="AU22" s="411"/>
      <c r="AV22" s="411"/>
      <c r="AW22" s="411"/>
      <c r="AX22" s="428"/>
      <c r="AY22" s="445" t="s">
        <v>158</v>
      </c>
      <c r="AZ22" s="446"/>
      <c r="BA22" s="446"/>
      <c r="BB22" s="446"/>
      <c r="BC22" s="446"/>
      <c r="BD22" s="446"/>
      <c r="BE22" s="446"/>
      <c r="BF22" s="446"/>
      <c r="BG22" s="446"/>
      <c r="BH22" s="446"/>
      <c r="BI22" s="446"/>
      <c r="BJ22" s="446"/>
      <c r="BK22" s="446"/>
      <c r="BL22" s="446"/>
      <c r="BM22" s="447"/>
      <c r="BN22" s="448">
        <v>21150191</v>
      </c>
      <c r="BO22" s="449"/>
      <c r="BP22" s="449"/>
      <c r="BQ22" s="449"/>
      <c r="BR22" s="449"/>
      <c r="BS22" s="449"/>
      <c r="BT22" s="449"/>
      <c r="BU22" s="450"/>
      <c r="BV22" s="448">
        <v>22386294</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159</v>
      </c>
      <c r="AZ23" s="434"/>
      <c r="BA23" s="434"/>
      <c r="BB23" s="434"/>
      <c r="BC23" s="434"/>
      <c r="BD23" s="434"/>
      <c r="BE23" s="434"/>
      <c r="BF23" s="434"/>
      <c r="BG23" s="434"/>
      <c r="BH23" s="434"/>
      <c r="BI23" s="434"/>
      <c r="BJ23" s="434"/>
      <c r="BK23" s="434"/>
      <c r="BL23" s="434"/>
      <c r="BM23" s="435"/>
      <c r="BN23" s="419">
        <v>13034225</v>
      </c>
      <c r="BO23" s="420"/>
      <c r="BP23" s="420"/>
      <c r="BQ23" s="420"/>
      <c r="BR23" s="420"/>
      <c r="BS23" s="420"/>
      <c r="BT23" s="420"/>
      <c r="BU23" s="421"/>
      <c r="BV23" s="419">
        <v>13857128</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160</v>
      </c>
      <c r="F24" s="376"/>
      <c r="G24" s="376"/>
      <c r="H24" s="376"/>
      <c r="I24" s="376"/>
      <c r="J24" s="376"/>
      <c r="K24" s="377"/>
      <c r="L24" s="372">
        <v>1</v>
      </c>
      <c r="M24" s="373"/>
      <c r="N24" s="373"/>
      <c r="O24" s="373"/>
      <c r="P24" s="374"/>
      <c r="Q24" s="372">
        <v>8700</v>
      </c>
      <c r="R24" s="373"/>
      <c r="S24" s="373"/>
      <c r="T24" s="373"/>
      <c r="U24" s="373"/>
      <c r="V24" s="374"/>
      <c r="W24" s="462"/>
      <c r="X24" s="399"/>
      <c r="Y24" s="400"/>
      <c r="Z24" s="375" t="s">
        <v>161</v>
      </c>
      <c r="AA24" s="376"/>
      <c r="AB24" s="376"/>
      <c r="AC24" s="376"/>
      <c r="AD24" s="376"/>
      <c r="AE24" s="376"/>
      <c r="AF24" s="376"/>
      <c r="AG24" s="377"/>
      <c r="AH24" s="372">
        <v>303</v>
      </c>
      <c r="AI24" s="373"/>
      <c r="AJ24" s="373"/>
      <c r="AK24" s="373"/>
      <c r="AL24" s="374"/>
      <c r="AM24" s="372">
        <v>948996</v>
      </c>
      <c r="AN24" s="373"/>
      <c r="AO24" s="373"/>
      <c r="AP24" s="373"/>
      <c r="AQ24" s="373"/>
      <c r="AR24" s="374"/>
      <c r="AS24" s="372">
        <v>3132</v>
      </c>
      <c r="AT24" s="373"/>
      <c r="AU24" s="373"/>
      <c r="AV24" s="373"/>
      <c r="AW24" s="373"/>
      <c r="AX24" s="432"/>
      <c r="AY24" s="392" t="s">
        <v>162</v>
      </c>
      <c r="AZ24" s="393"/>
      <c r="BA24" s="393"/>
      <c r="BB24" s="393"/>
      <c r="BC24" s="393"/>
      <c r="BD24" s="393"/>
      <c r="BE24" s="393"/>
      <c r="BF24" s="393"/>
      <c r="BG24" s="393"/>
      <c r="BH24" s="393"/>
      <c r="BI24" s="393"/>
      <c r="BJ24" s="393"/>
      <c r="BK24" s="393"/>
      <c r="BL24" s="393"/>
      <c r="BM24" s="394"/>
      <c r="BN24" s="419">
        <v>14535108</v>
      </c>
      <c r="BO24" s="420"/>
      <c r="BP24" s="420"/>
      <c r="BQ24" s="420"/>
      <c r="BR24" s="420"/>
      <c r="BS24" s="420"/>
      <c r="BT24" s="420"/>
      <c r="BU24" s="421"/>
      <c r="BV24" s="419">
        <v>15129604</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163</v>
      </c>
      <c r="F25" s="376"/>
      <c r="G25" s="376"/>
      <c r="H25" s="376"/>
      <c r="I25" s="376"/>
      <c r="J25" s="376"/>
      <c r="K25" s="377"/>
      <c r="L25" s="372">
        <v>1</v>
      </c>
      <c r="M25" s="373"/>
      <c r="N25" s="373"/>
      <c r="O25" s="373"/>
      <c r="P25" s="374"/>
      <c r="Q25" s="372">
        <v>7140</v>
      </c>
      <c r="R25" s="373"/>
      <c r="S25" s="373"/>
      <c r="T25" s="373"/>
      <c r="U25" s="373"/>
      <c r="V25" s="374"/>
      <c r="W25" s="462"/>
      <c r="X25" s="399"/>
      <c r="Y25" s="400"/>
      <c r="Z25" s="375" t="s">
        <v>164</v>
      </c>
      <c r="AA25" s="376"/>
      <c r="AB25" s="376"/>
      <c r="AC25" s="376"/>
      <c r="AD25" s="376"/>
      <c r="AE25" s="376"/>
      <c r="AF25" s="376"/>
      <c r="AG25" s="377"/>
      <c r="AH25" s="372">
        <v>78</v>
      </c>
      <c r="AI25" s="373"/>
      <c r="AJ25" s="373"/>
      <c r="AK25" s="373"/>
      <c r="AL25" s="374"/>
      <c r="AM25" s="372">
        <v>250302</v>
      </c>
      <c r="AN25" s="373"/>
      <c r="AO25" s="373"/>
      <c r="AP25" s="373"/>
      <c r="AQ25" s="373"/>
      <c r="AR25" s="374"/>
      <c r="AS25" s="372">
        <v>3209</v>
      </c>
      <c r="AT25" s="373"/>
      <c r="AU25" s="373"/>
      <c r="AV25" s="373"/>
      <c r="AW25" s="373"/>
      <c r="AX25" s="432"/>
      <c r="AY25" s="445" t="s">
        <v>165</v>
      </c>
      <c r="AZ25" s="446"/>
      <c r="BA25" s="446"/>
      <c r="BB25" s="446"/>
      <c r="BC25" s="446"/>
      <c r="BD25" s="446"/>
      <c r="BE25" s="446"/>
      <c r="BF25" s="446"/>
      <c r="BG25" s="446"/>
      <c r="BH25" s="446"/>
      <c r="BI25" s="446"/>
      <c r="BJ25" s="446"/>
      <c r="BK25" s="446"/>
      <c r="BL25" s="446"/>
      <c r="BM25" s="447"/>
      <c r="BN25" s="448">
        <v>3349059</v>
      </c>
      <c r="BO25" s="449"/>
      <c r="BP25" s="449"/>
      <c r="BQ25" s="449"/>
      <c r="BR25" s="449"/>
      <c r="BS25" s="449"/>
      <c r="BT25" s="449"/>
      <c r="BU25" s="450"/>
      <c r="BV25" s="448">
        <v>3666019</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166</v>
      </c>
      <c r="F26" s="376"/>
      <c r="G26" s="376"/>
      <c r="H26" s="376"/>
      <c r="I26" s="376"/>
      <c r="J26" s="376"/>
      <c r="K26" s="377"/>
      <c r="L26" s="372">
        <v>1</v>
      </c>
      <c r="M26" s="373"/>
      <c r="N26" s="373"/>
      <c r="O26" s="373"/>
      <c r="P26" s="374"/>
      <c r="Q26" s="372">
        <v>6510</v>
      </c>
      <c r="R26" s="373"/>
      <c r="S26" s="373"/>
      <c r="T26" s="373"/>
      <c r="U26" s="373"/>
      <c r="V26" s="374"/>
      <c r="W26" s="462"/>
      <c r="X26" s="399"/>
      <c r="Y26" s="400"/>
      <c r="Z26" s="375" t="s">
        <v>167</v>
      </c>
      <c r="AA26" s="430"/>
      <c r="AB26" s="430"/>
      <c r="AC26" s="430"/>
      <c r="AD26" s="430"/>
      <c r="AE26" s="430"/>
      <c r="AF26" s="430"/>
      <c r="AG26" s="431"/>
      <c r="AH26" s="372">
        <v>7</v>
      </c>
      <c r="AI26" s="373"/>
      <c r="AJ26" s="373"/>
      <c r="AK26" s="373"/>
      <c r="AL26" s="374"/>
      <c r="AM26" s="372">
        <v>24668</v>
      </c>
      <c r="AN26" s="373"/>
      <c r="AO26" s="373"/>
      <c r="AP26" s="373"/>
      <c r="AQ26" s="373"/>
      <c r="AR26" s="374"/>
      <c r="AS26" s="372">
        <v>3524</v>
      </c>
      <c r="AT26" s="373"/>
      <c r="AU26" s="373"/>
      <c r="AV26" s="373"/>
      <c r="AW26" s="373"/>
      <c r="AX26" s="432"/>
      <c r="AY26" s="459" t="s">
        <v>168</v>
      </c>
      <c r="AZ26" s="379"/>
      <c r="BA26" s="379"/>
      <c r="BB26" s="379"/>
      <c r="BC26" s="379"/>
      <c r="BD26" s="379"/>
      <c r="BE26" s="379"/>
      <c r="BF26" s="379"/>
      <c r="BG26" s="379"/>
      <c r="BH26" s="379"/>
      <c r="BI26" s="379"/>
      <c r="BJ26" s="379"/>
      <c r="BK26" s="379"/>
      <c r="BL26" s="379"/>
      <c r="BM26" s="460"/>
      <c r="BN26" s="419" t="s">
        <v>121</v>
      </c>
      <c r="BO26" s="420"/>
      <c r="BP26" s="420"/>
      <c r="BQ26" s="420"/>
      <c r="BR26" s="420"/>
      <c r="BS26" s="420"/>
      <c r="BT26" s="420"/>
      <c r="BU26" s="421"/>
      <c r="BV26" s="419" t="s">
        <v>121</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169</v>
      </c>
      <c r="F27" s="376"/>
      <c r="G27" s="376"/>
      <c r="H27" s="376"/>
      <c r="I27" s="376"/>
      <c r="J27" s="376"/>
      <c r="K27" s="377"/>
      <c r="L27" s="372">
        <v>1</v>
      </c>
      <c r="M27" s="373"/>
      <c r="N27" s="373"/>
      <c r="O27" s="373"/>
      <c r="P27" s="374"/>
      <c r="Q27" s="372">
        <v>4610</v>
      </c>
      <c r="R27" s="373"/>
      <c r="S27" s="373"/>
      <c r="T27" s="373"/>
      <c r="U27" s="373"/>
      <c r="V27" s="374"/>
      <c r="W27" s="462"/>
      <c r="X27" s="399"/>
      <c r="Y27" s="400"/>
      <c r="Z27" s="375" t="s">
        <v>170</v>
      </c>
      <c r="AA27" s="376"/>
      <c r="AB27" s="376"/>
      <c r="AC27" s="376"/>
      <c r="AD27" s="376"/>
      <c r="AE27" s="376"/>
      <c r="AF27" s="376"/>
      <c r="AG27" s="377"/>
      <c r="AH27" s="372" t="s">
        <v>121</v>
      </c>
      <c r="AI27" s="373"/>
      <c r="AJ27" s="373"/>
      <c r="AK27" s="373"/>
      <c r="AL27" s="374"/>
      <c r="AM27" s="372" t="s">
        <v>121</v>
      </c>
      <c r="AN27" s="373"/>
      <c r="AO27" s="373"/>
      <c r="AP27" s="373"/>
      <c r="AQ27" s="373"/>
      <c r="AR27" s="374"/>
      <c r="AS27" s="372" t="s">
        <v>121</v>
      </c>
      <c r="AT27" s="373"/>
      <c r="AU27" s="373"/>
      <c r="AV27" s="373"/>
      <c r="AW27" s="373"/>
      <c r="AX27" s="432"/>
      <c r="AY27" s="456" t="s">
        <v>171</v>
      </c>
      <c r="AZ27" s="457"/>
      <c r="BA27" s="457"/>
      <c r="BB27" s="457"/>
      <c r="BC27" s="457"/>
      <c r="BD27" s="457"/>
      <c r="BE27" s="457"/>
      <c r="BF27" s="457"/>
      <c r="BG27" s="457"/>
      <c r="BH27" s="457"/>
      <c r="BI27" s="457"/>
      <c r="BJ27" s="457"/>
      <c r="BK27" s="457"/>
      <c r="BL27" s="457"/>
      <c r="BM27" s="458"/>
      <c r="BN27" s="453">
        <v>728200</v>
      </c>
      <c r="BO27" s="454"/>
      <c r="BP27" s="454"/>
      <c r="BQ27" s="454"/>
      <c r="BR27" s="454"/>
      <c r="BS27" s="454"/>
      <c r="BT27" s="454"/>
      <c r="BU27" s="455"/>
      <c r="BV27" s="453">
        <v>728200</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172</v>
      </c>
      <c r="F28" s="376"/>
      <c r="G28" s="376"/>
      <c r="H28" s="376"/>
      <c r="I28" s="376"/>
      <c r="J28" s="376"/>
      <c r="K28" s="377"/>
      <c r="L28" s="372">
        <v>1</v>
      </c>
      <c r="M28" s="373"/>
      <c r="N28" s="373"/>
      <c r="O28" s="373"/>
      <c r="P28" s="374"/>
      <c r="Q28" s="372">
        <v>4130</v>
      </c>
      <c r="R28" s="373"/>
      <c r="S28" s="373"/>
      <c r="T28" s="373"/>
      <c r="U28" s="373"/>
      <c r="V28" s="374"/>
      <c r="W28" s="462"/>
      <c r="X28" s="399"/>
      <c r="Y28" s="400"/>
      <c r="Z28" s="375" t="s">
        <v>173</v>
      </c>
      <c r="AA28" s="376"/>
      <c r="AB28" s="376"/>
      <c r="AC28" s="376"/>
      <c r="AD28" s="376"/>
      <c r="AE28" s="376"/>
      <c r="AF28" s="376"/>
      <c r="AG28" s="377"/>
      <c r="AH28" s="372" t="s">
        <v>121</v>
      </c>
      <c r="AI28" s="373"/>
      <c r="AJ28" s="373"/>
      <c r="AK28" s="373"/>
      <c r="AL28" s="374"/>
      <c r="AM28" s="372" t="s">
        <v>121</v>
      </c>
      <c r="AN28" s="373"/>
      <c r="AO28" s="373"/>
      <c r="AP28" s="373"/>
      <c r="AQ28" s="373"/>
      <c r="AR28" s="374"/>
      <c r="AS28" s="372" t="s">
        <v>121</v>
      </c>
      <c r="AT28" s="373"/>
      <c r="AU28" s="373"/>
      <c r="AV28" s="373"/>
      <c r="AW28" s="373"/>
      <c r="AX28" s="432"/>
      <c r="AY28" s="436" t="s">
        <v>174</v>
      </c>
      <c r="AZ28" s="437"/>
      <c r="BA28" s="437"/>
      <c r="BB28" s="438"/>
      <c r="BC28" s="445" t="s">
        <v>46</v>
      </c>
      <c r="BD28" s="446"/>
      <c r="BE28" s="446"/>
      <c r="BF28" s="446"/>
      <c r="BG28" s="446"/>
      <c r="BH28" s="446"/>
      <c r="BI28" s="446"/>
      <c r="BJ28" s="446"/>
      <c r="BK28" s="446"/>
      <c r="BL28" s="446"/>
      <c r="BM28" s="447"/>
      <c r="BN28" s="448">
        <v>1704299</v>
      </c>
      <c r="BO28" s="449"/>
      <c r="BP28" s="449"/>
      <c r="BQ28" s="449"/>
      <c r="BR28" s="449"/>
      <c r="BS28" s="449"/>
      <c r="BT28" s="449"/>
      <c r="BU28" s="450"/>
      <c r="BV28" s="448">
        <v>2058311</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175</v>
      </c>
      <c r="F29" s="376"/>
      <c r="G29" s="376"/>
      <c r="H29" s="376"/>
      <c r="I29" s="376"/>
      <c r="J29" s="376"/>
      <c r="K29" s="377"/>
      <c r="L29" s="372">
        <v>17</v>
      </c>
      <c r="M29" s="373"/>
      <c r="N29" s="373"/>
      <c r="O29" s="373"/>
      <c r="P29" s="374"/>
      <c r="Q29" s="372">
        <v>3910</v>
      </c>
      <c r="R29" s="373"/>
      <c r="S29" s="373"/>
      <c r="T29" s="373"/>
      <c r="U29" s="373"/>
      <c r="V29" s="374"/>
      <c r="W29" s="463"/>
      <c r="X29" s="464"/>
      <c r="Y29" s="465"/>
      <c r="Z29" s="375" t="s">
        <v>176</v>
      </c>
      <c r="AA29" s="376"/>
      <c r="AB29" s="376"/>
      <c r="AC29" s="376"/>
      <c r="AD29" s="376"/>
      <c r="AE29" s="376"/>
      <c r="AF29" s="376"/>
      <c r="AG29" s="377"/>
      <c r="AH29" s="372">
        <v>303</v>
      </c>
      <c r="AI29" s="373"/>
      <c r="AJ29" s="373"/>
      <c r="AK29" s="373"/>
      <c r="AL29" s="374"/>
      <c r="AM29" s="372">
        <v>948996</v>
      </c>
      <c r="AN29" s="373"/>
      <c r="AO29" s="373"/>
      <c r="AP29" s="373"/>
      <c r="AQ29" s="373"/>
      <c r="AR29" s="374"/>
      <c r="AS29" s="372">
        <v>3132</v>
      </c>
      <c r="AT29" s="373"/>
      <c r="AU29" s="373"/>
      <c r="AV29" s="373"/>
      <c r="AW29" s="373"/>
      <c r="AX29" s="432"/>
      <c r="AY29" s="439"/>
      <c r="AZ29" s="440"/>
      <c r="BA29" s="440"/>
      <c r="BB29" s="441"/>
      <c r="BC29" s="433" t="s">
        <v>177</v>
      </c>
      <c r="BD29" s="434"/>
      <c r="BE29" s="434"/>
      <c r="BF29" s="434"/>
      <c r="BG29" s="434"/>
      <c r="BH29" s="434"/>
      <c r="BI29" s="434"/>
      <c r="BJ29" s="434"/>
      <c r="BK29" s="434"/>
      <c r="BL29" s="434"/>
      <c r="BM29" s="435"/>
      <c r="BN29" s="419">
        <v>511654</v>
      </c>
      <c r="BO29" s="420"/>
      <c r="BP29" s="420"/>
      <c r="BQ29" s="420"/>
      <c r="BR29" s="420"/>
      <c r="BS29" s="420"/>
      <c r="BT29" s="420"/>
      <c r="BU29" s="421"/>
      <c r="BV29" s="419">
        <v>675316</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178</v>
      </c>
      <c r="X30" s="387"/>
      <c r="Y30" s="387"/>
      <c r="Z30" s="387"/>
      <c r="AA30" s="387"/>
      <c r="AB30" s="387"/>
      <c r="AC30" s="387"/>
      <c r="AD30" s="387"/>
      <c r="AE30" s="387"/>
      <c r="AF30" s="387"/>
      <c r="AG30" s="388"/>
      <c r="AH30" s="389">
        <v>97</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1230558</v>
      </c>
      <c r="BO30" s="454"/>
      <c r="BP30" s="454"/>
      <c r="BQ30" s="454"/>
      <c r="BR30" s="454"/>
      <c r="BS30" s="454"/>
      <c r="BT30" s="454"/>
      <c r="BU30" s="455"/>
      <c r="BV30" s="453">
        <v>1231169</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179</v>
      </c>
      <c r="D32" s="378"/>
      <c r="E32" s="378"/>
      <c r="F32" s="378"/>
      <c r="G32" s="378"/>
      <c r="H32" s="378"/>
      <c r="I32" s="378"/>
      <c r="J32" s="378"/>
      <c r="K32" s="378"/>
      <c r="L32" s="378"/>
      <c r="M32" s="378"/>
      <c r="N32" s="378"/>
      <c r="O32" s="378"/>
      <c r="P32" s="378"/>
      <c r="Q32" s="378"/>
      <c r="R32" s="378"/>
      <c r="S32" s="378"/>
      <c r="U32" s="379" t="s">
        <v>180</v>
      </c>
      <c r="V32" s="379"/>
      <c r="W32" s="379"/>
      <c r="X32" s="379"/>
      <c r="Y32" s="379"/>
      <c r="Z32" s="379"/>
      <c r="AA32" s="379"/>
      <c r="AB32" s="379"/>
      <c r="AC32" s="379"/>
      <c r="AD32" s="379"/>
      <c r="AE32" s="379"/>
      <c r="AF32" s="379"/>
      <c r="AG32" s="379"/>
      <c r="AH32" s="379"/>
      <c r="AI32" s="379"/>
      <c r="AJ32" s="379"/>
      <c r="AK32" s="379"/>
      <c r="AM32" s="379" t="s">
        <v>181</v>
      </c>
      <c r="AN32" s="379"/>
      <c r="AO32" s="379"/>
      <c r="AP32" s="379"/>
      <c r="AQ32" s="379"/>
      <c r="AR32" s="379"/>
      <c r="AS32" s="379"/>
      <c r="AT32" s="379"/>
      <c r="AU32" s="379"/>
      <c r="AV32" s="379"/>
      <c r="AW32" s="379"/>
      <c r="AX32" s="379"/>
      <c r="AY32" s="379"/>
      <c r="AZ32" s="379"/>
      <c r="BA32" s="379"/>
      <c r="BB32" s="379"/>
      <c r="BC32" s="379"/>
      <c r="BE32" s="379" t="s">
        <v>182</v>
      </c>
      <c r="BF32" s="379"/>
      <c r="BG32" s="379"/>
      <c r="BH32" s="379"/>
      <c r="BI32" s="379"/>
      <c r="BJ32" s="379"/>
      <c r="BK32" s="379"/>
      <c r="BL32" s="379"/>
      <c r="BM32" s="379"/>
      <c r="BN32" s="379"/>
      <c r="BO32" s="379"/>
      <c r="BP32" s="379"/>
      <c r="BQ32" s="379"/>
      <c r="BR32" s="379"/>
      <c r="BS32" s="379"/>
      <c r="BT32" s="379"/>
      <c r="BU32" s="379"/>
      <c r="BW32" s="379" t="s">
        <v>183</v>
      </c>
      <c r="BX32" s="379"/>
      <c r="BY32" s="379"/>
      <c r="BZ32" s="379"/>
      <c r="CA32" s="379"/>
      <c r="CB32" s="379"/>
      <c r="CC32" s="379"/>
      <c r="CD32" s="379"/>
      <c r="CE32" s="379"/>
      <c r="CF32" s="379"/>
      <c r="CG32" s="379"/>
      <c r="CH32" s="379"/>
      <c r="CI32" s="379"/>
      <c r="CJ32" s="379"/>
      <c r="CK32" s="379"/>
      <c r="CL32" s="379"/>
      <c r="CM32" s="379"/>
      <c r="CO32" s="379" t="s">
        <v>184</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185</v>
      </c>
      <c r="D33" s="371"/>
      <c r="E33" s="370" t="s">
        <v>186</v>
      </c>
      <c r="F33" s="370"/>
      <c r="G33" s="370"/>
      <c r="H33" s="370"/>
      <c r="I33" s="370"/>
      <c r="J33" s="370"/>
      <c r="K33" s="370"/>
      <c r="L33" s="370"/>
      <c r="M33" s="370"/>
      <c r="N33" s="370"/>
      <c r="O33" s="370"/>
      <c r="P33" s="370"/>
      <c r="Q33" s="370"/>
      <c r="R33" s="370"/>
      <c r="S33" s="370"/>
      <c r="T33" s="194"/>
      <c r="U33" s="371" t="s">
        <v>185</v>
      </c>
      <c r="V33" s="371"/>
      <c r="W33" s="370" t="s">
        <v>186</v>
      </c>
      <c r="X33" s="370"/>
      <c r="Y33" s="370"/>
      <c r="Z33" s="370"/>
      <c r="AA33" s="370"/>
      <c r="AB33" s="370"/>
      <c r="AC33" s="370"/>
      <c r="AD33" s="370"/>
      <c r="AE33" s="370"/>
      <c r="AF33" s="370"/>
      <c r="AG33" s="370"/>
      <c r="AH33" s="370"/>
      <c r="AI33" s="370"/>
      <c r="AJ33" s="370"/>
      <c r="AK33" s="370"/>
      <c r="AL33" s="194"/>
      <c r="AM33" s="371" t="s">
        <v>185</v>
      </c>
      <c r="AN33" s="371"/>
      <c r="AO33" s="370" t="s">
        <v>186</v>
      </c>
      <c r="AP33" s="370"/>
      <c r="AQ33" s="370"/>
      <c r="AR33" s="370"/>
      <c r="AS33" s="370"/>
      <c r="AT33" s="370"/>
      <c r="AU33" s="370"/>
      <c r="AV33" s="370"/>
      <c r="AW33" s="370"/>
      <c r="AX33" s="370"/>
      <c r="AY33" s="370"/>
      <c r="AZ33" s="370"/>
      <c r="BA33" s="370"/>
      <c r="BB33" s="370"/>
      <c r="BC33" s="370"/>
      <c r="BD33" s="195"/>
      <c r="BE33" s="370" t="s">
        <v>187</v>
      </c>
      <c r="BF33" s="370"/>
      <c r="BG33" s="370" t="s">
        <v>188</v>
      </c>
      <c r="BH33" s="370"/>
      <c r="BI33" s="370"/>
      <c r="BJ33" s="370"/>
      <c r="BK33" s="370"/>
      <c r="BL33" s="370"/>
      <c r="BM33" s="370"/>
      <c r="BN33" s="370"/>
      <c r="BO33" s="370"/>
      <c r="BP33" s="370"/>
      <c r="BQ33" s="370"/>
      <c r="BR33" s="370"/>
      <c r="BS33" s="370"/>
      <c r="BT33" s="370"/>
      <c r="BU33" s="370"/>
      <c r="BV33" s="195"/>
      <c r="BW33" s="371" t="s">
        <v>187</v>
      </c>
      <c r="BX33" s="371"/>
      <c r="BY33" s="370" t="s">
        <v>189</v>
      </c>
      <c r="BZ33" s="370"/>
      <c r="CA33" s="370"/>
      <c r="CB33" s="370"/>
      <c r="CC33" s="370"/>
      <c r="CD33" s="370"/>
      <c r="CE33" s="370"/>
      <c r="CF33" s="370"/>
      <c r="CG33" s="370"/>
      <c r="CH33" s="370"/>
      <c r="CI33" s="370"/>
      <c r="CJ33" s="370"/>
      <c r="CK33" s="370"/>
      <c r="CL33" s="370"/>
      <c r="CM33" s="370"/>
      <c r="CN33" s="194"/>
      <c r="CO33" s="371" t="s">
        <v>185</v>
      </c>
      <c r="CP33" s="371"/>
      <c r="CQ33" s="370" t="s">
        <v>190</v>
      </c>
      <c r="CR33" s="370"/>
      <c r="CS33" s="370"/>
      <c r="CT33" s="370"/>
      <c r="CU33" s="370"/>
      <c r="CV33" s="370"/>
      <c r="CW33" s="370"/>
      <c r="CX33" s="370"/>
      <c r="CY33" s="370"/>
      <c r="CZ33" s="370"/>
      <c r="DA33" s="370"/>
      <c r="DB33" s="370"/>
      <c r="DC33" s="370"/>
      <c r="DD33" s="370"/>
      <c r="DE33" s="370"/>
      <c r="DF33" s="194"/>
      <c r="DG33" s="369" t="s">
        <v>191</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北茨城市国民健康保険事業特別会計</v>
      </c>
      <c r="X34" s="368"/>
      <c r="Y34" s="368"/>
      <c r="Z34" s="368"/>
      <c r="AA34" s="368"/>
      <c r="AB34" s="368"/>
      <c r="AC34" s="368"/>
      <c r="AD34" s="368"/>
      <c r="AE34" s="368"/>
      <c r="AF34" s="368"/>
      <c r="AG34" s="368"/>
      <c r="AH34" s="368"/>
      <c r="AI34" s="368"/>
      <c r="AJ34" s="368"/>
      <c r="AK34" s="368"/>
      <c r="AL34" s="169"/>
      <c r="AM34" s="367">
        <f>IF(AO34="","",MAX(C34:D43,U34:V43)+1)</f>
        <v>7</v>
      </c>
      <c r="AN34" s="367"/>
      <c r="AO34" s="368" t="str">
        <f>IF('各会計、関係団体の財政状況及び健全化判断比率'!B32="","",'各会計、関係団体の財政状況及び健全化判断比率'!B32)</f>
        <v>北茨城市水道事業会計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11</v>
      </c>
      <c r="BX34" s="367"/>
      <c r="BY34" s="368" t="str">
        <f>IF('各会計、関係団体の財政状況及び健全化判断比率'!B68="","",'各会計、関係団体の財政状況及び健全化判断比率'!B68)</f>
        <v>茨城県市町村総合事務組合（一般会計）</v>
      </c>
      <c r="BZ34" s="368"/>
      <c r="CA34" s="368"/>
      <c r="CB34" s="368"/>
      <c r="CC34" s="368"/>
      <c r="CD34" s="368"/>
      <c r="CE34" s="368"/>
      <c r="CF34" s="368"/>
      <c r="CG34" s="368"/>
      <c r="CH34" s="368"/>
      <c r="CI34" s="368"/>
      <c r="CJ34" s="368"/>
      <c r="CK34" s="368"/>
      <c r="CL34" s="368"/>
      <c r="CM34" s="368"/>
      <c r="CN34" s="169"/>
      <c r="CO34" s="367">
        <f>IF(CQ34="","",MAX(C34:D43,U34:V43,AM34:AN43,BE34:BF43,BW34:BX43)+1)</f>
        <v>18</v>
      </c>
      <c r="CP34" s="367"/>
      <c r="CQ34" s="368" t="str">
        <f>IF('各会計、関係団体の財政状況及び健全化判断比率'!BS7="","",'各会計、関係団体の財政状況及び健全化判断比率'!BS7)</f>
        <v>茜平ふれあい財団</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f>IF(E35="","",C34+1)</f>
        <v>2</v>
      </c>
      <c r="D35" s="367"/>
      <c r="E35" s="368" t="str">
        <f>IF('各会計、関係団体の財政状況及び健全化判断比率'!B8="","",'各会計、関係団体の財政状況及び健全化判断比率'!B8)</f>
        <v>北茨城市水沼診療所特別会計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北茨城市介護保険事業特別会計（保険事業勘定）</v>
      </c>
      <c r="X35" s="368"/>
      <c r="Y35" s="368"/>
      <c r="Z35" s="368"/>
      <c r="AA35" s="368"/>
      <c r="AB35" s="368"/>
      <c r="AC35" s="368"/>
      <c r="AD35" s="368"/>
      <c r="AE35" s="368"/>
      <c r="AF35" s="368"/>
      <c r="AG35" s="368"/>
      <c r="AH35" s="368"/>
      <c r="AI35" s="368"/>
      <c r="AJ35" s="368"/>
      <c r="AK35" s="368"/>
      <c r="AL35" s="169"/>
      <c r="AM35" s="367">
        <f t="shared" ref="AM35:AM43" si="0">IF(AO35="","",AM34+1)</f>
        <v>8</v>
      </c>
      <c r="AN35" s="367"/>
      <c r="AO35" s="368" t="str">
        <f>IF('各会計、関係団体の財政状況及び健全化判断比率'!B33="","",'各会計、関係団体の財政状況及び健全化判断比率'!B33)</f>
        <v>北茨城市工業用水道事業会計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12</v>
      </c>
      <c r="BX35" s="367"/>
      <c r="BY35" s="368" t="str">
        <f>IF('各会計、関係団体の財政状況及び健全化判断比率'!B69="","",'各会計、関係団体の財政状況及び健全化判断比率'!B69)</f>
        <v>茨城県市町村総合事務組合（県民交通災害共済事業特別会計）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北茨城市介護保険事業特別会計（介護サービス事業勘定）</v>
      </c>
      <c r="X36" s="368"/>
      <c r="Y36" s="368"/>
      <c r="Z36" s="368"/>
      <c r="AA36" s="368"/>
      <c r="AB36" s="368"/>
      <c r="AC36" s="368"/>
      <c r="AD36" s="368"/>
      <c r="AE36" s="368"/>
      <c r="AF36" s="368"/>
      <c r="AG36" s="368"/>
      <c r="AH36" s="368"/>
      <c r="AI36" s="368"/>
      <c r="AJ36" s="368"/>
      <c r="AK36" s="368"/>
      <c r="AL36" s="169"/>
      <c r="AM36" s="367">
        <f t="shared" si="0"/>
        <v>9</v>
      </c>
      <c r="AN36" s="367"/>
      <c r="AO36" s="368" t="str">
        <f>IF('各会計、関係団体の財政状況及び健全化判断比率'!B34="","",'各会計、関係団体の財政状況及び健全化判断比率'!B34)</f>
        <v>北茨城市民病院事業会計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13</v>
      </c>
      <c r="BX36" s="367"/>
      <c r="BY36" s="368" t="str">
        <f>IF('各会計、関係団体の財政状況及び健全化判断比率'!B70="","",'各会計、関係団体の財政状況及び健全化判断比率'!B70)</f>
        <v>高萩・北茨城広域事務組合（一般会計）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6</v>
      </c>
      <c r="V37" s="367"/>
      <c r="W37" s="368" t="str">
        <f>IF('各会計、関係団体の財政状況及び健全化判断比率'!B31="","",'各会計、関係団体の財政状況及び健全化判断比率'!B31)</f>
        <v>北茨城市後期高齢者医療特別会計</v>
      </c>
      <c r="X37" s="368"/>
      <c r="Y37" s="368"/>
      <c r="Z37" s="368"/>
      <c r="AA37" s="368"/>
      <c r="AB37" s="368"/>
      <c r="AC37" s="368"/>
      <c r="AD37" s="368"/>
      <c r="AE37" s="368"/>
      <c r="AF37" s="368"/>
      <c r="AG37" s="368"/>
      <c r="AH37" s="368"/>
      <c r="AI37" s="368"/>
      <c r="AJ37" s="368"/>
      <c r="AK37" s="368"/>
      <c r="AL37" s="169"/>
      <c r="AM37" s="367">
        <f t="shared" si="0"/>
        <v>10</v>
      </c>
      <c r="AN37" s="367"/>
      <c r="AO37" s="368" t="str">
        <f>IF('各会計、関係団体の財政状況及び健全化判断比率'!B35="","",'各会計、関係団体の財政状況及び健全化判断比率'!B35)</f>
        <v>北茨城市下水道事業会計</v>
      </c>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14</v>
      </c>
      <c r="BX37" s="367"/>
      <c r="BY37" s="368" t="str">
        <f>IF('各会計、関係団体の財政状況及び健全化判断比率'!B71="","",'各会計、関係団体の財政状況及び健全化判断比率'!B71)</f>
        <v>高萩・北茨城広域事務組合（工業用水道事業会計）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15</v>
      </c>
      <c r="BX38" s="367"/>
      <c r="BY38" s="368" t="str">
        <f>IF('各会計、関係団体の財政状況及び健全化判断比率'!B72="","",'各会計、関係団体の財政状況及び健全化判断比率'!B72)</f>
        <v>茨城租税債権管理機構</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16</v>
      </c>
      <c r="BX39" s="367"/>
      <c r="BY39" s="368" t="str">
        <f>IF('各会計、関係団体の財政状況及び健全化判断比率'!B73="","",'各会計、関係団体の財政状況及び健全化判断比率'!B73)</f>
        <v>茨城県後期高齢者医療広域連合（一般会計）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17</v>
      </c>
      <c r="BX40" s="367"/>
      <c r="BY40" s="368" t="str">
        <f>IF('各会計、関係団体の財政状況及び健全化判断比率'!B74="","",'各会計、関係団体の財政状況及び健全化判断比率'!B74)</f>
        <v>茨城県後期高齢者医療広域連合（後期高齢医療特別会計）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192</v>
      </c>
      <c r="E46" s="364" t="s">
        <v>193</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194</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195</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196</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197</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198</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199</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200</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nx0uEd7znRKgfNNPSgwMQY6lEz9BcgIFdDAUuhtN9r4qQa3MzZ8GfpAvNxQX0gSxEtFJvTYgav6ry/xpFRHByQ==" saltValue="z1ql2VOELLwSwnwDcgYIX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2"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tabColor rgb="FF00B0F0"/>
    <pageSetUpPr fitToPage="1"/>
  </sheetPr>
  <dimension ref="A1:P45"/>
  <sheetViews>
    <sheetView showGridLines="0" topLeftCell="A23" zoomScale="50" zoomScaleNormal="50" zoomScaleSheetLayoutView="100" workbookViewId="0">
      <selection activeCell="P37" sqref="P37"/>
    </sheetView>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51" t="s">
        <v>534</v>
      </c>
      <c r="D34" s="1151"/>
      <c r="E34" s="1152"/>
      <c r="F34" s="32">
        <v>2.2999999999999998</v>
      </c>
      <c r="G34" s="33">
        <v>8.9499999999999993</v>
      </c>
      <c r="H34" s="33">
        <v>9.65</v>
      </c>
      <c r="I34" s="33">
        <v>8.3699999999999992</v>
      </c>
      <c r="J34" s="34">
        <v>6.86</v>
      </c>
      <c r="K34" s="22"/>
      <c r="L34" s="22"/>
      <c r="M34" s="22"/>
      <c r="N34" s="22"/>
      <c r="O34" s="22"/>
      <c r="P34" s="22"/>
    </row>
    <row r="35" spans="1:16" ht="39" customHeight="1" x14ac:dyDescent="0.2">
      <c r="A35" s="22"/>
      <c r="B35" s="35"/>
      <c r="C35" s="1145" t="s">
        <v>535</v>
      </c>
      <c r="D35" s="1146"/>
      <c r="E35" s="1147"/>
      <c r="F35" s="36">
        <v>8.02</v>
      </c>
      <c r="G35" s="37">
        <v>9.0299999999999994</v>
      </c>
      <c r="H35" s="37">
        <v>8.18</v>
      </c>
      <c r="I35" s="37">
        <v>6.9</v>
      </c>
      <c r="J35" s="38">
        <v>5.25</v>
      </c>
      <c r="K35" s="22"/>
      <c r="L35" s="22"/>
      <c r="M35" s="22"/>
      <c r="N35" s="22"/>
      <c r="O35" s="22"/>
      <c r="P35" s="22"/>
    </row>
    <row r="36" spans="1:16" ht="39" customHeight="1" x14ac:dyDescent="0.2">
      <c r="A36" s="22"/>
      <c r="B36" s="35"/>
      <c r="C36" s="1145" t="s">
        <v>536</v>
      </c>
      <c r="D36" s="1146"/>
      <c r="E36" s="1147"/>
      <c r="F36" s="36">
        <v>8.2200000000000006</v>
      </c>
      <c r="G36" s="37">
        <v>8.69</v>
      </c>
      <c r="H36" s="37">
        <v>9.26</v>
      </c>
      <c r="I36" s="37">
        <v>6.01</v>
      </c>
      <c r="J36" s="38">
        <v>5.21</v>
      </c>
      <c r="K36" s="22"/>
      <c r="L36" s="22"/>
      <c r="M36" s="22"/>
      <c r="N36" s="22"/>
      <c r="O36" s="22"/>
      <c r="P36" s="22"/>
    </row>
    <row r="37" spans="1:16" ht="39" customHeight="1" x14ac:dyDescent="0.2">
      <c r="A37" s="22"/>
      <c r="B37" s="35"/>
      <c r="C37" s="1145" t="s">
        <v>537</v>
      </c>
      <c r="D37" s="1146"/>
      <c r="E37" s="1147"/>
      <c r="F37" s="36">
        <v>2.54</v>
      </c>
      <c r="G37" s="37">
        <v>2.33</v>
      </c>
      <c r="H37" s="37">
        <v>2.3199999999999998</v>
      </c>
      <c r="I37" s="37">
        <v>2.38</v>
      </c>
      <c r="J37" s="38">
        <v>2.15</v>
      </c>
      <c r="K37" s="22"/>
      <c r="L37" s="22"/>
      <c r="M37" s="22"/>
      <c r="N37" s="22"/>
      <c r="O37" s="22"/>
      <c r="P37" s="22"/>
    </row>
    <row r="38" spans="1:16" ht="39" customHeight="1" x14ac:dyDescent="0.2">
      <c r="A38" s="22"/>
      <c r="B38" s="35"/>
      <c r="C38" s="1145" t="s">
        <v>538</v>
      </c>
      <c r="D38" s="1146"/>
      <c r="E38" s="1147"/>
      <c r="F38" s="36">
        <v>0.62</v>
      </c>
      <c r="G38" s="37">
        <v>1.1000000000000001</v>
      </c>
      <c r="H38" s="37">
        <v>1.73</v>
      </c>
      <c r="I38" s="37">
        <v>2.09</v>
      </c>
      <c r="J38" s="38">
        <v>1.93</v>
      </c>
      <c r="K38" s="22"/>
      <c r="L38" s="22"/>
      <c r="M38" s="22"/>
      <c r="N38" s="22"/>
      <c r="O38" s="22"/>
      <c r="P38" s="22"/>
    </row>
    <row r="39" spans="1:16" ht="39" customHeight="1" x14ac:dyDescent="0.2">
      <c r="A39" s="22"/>
      <c r="B39" s="35"/>
      <c r="C39" s="1145" t="s">
        <v>539</v>
      </c>
      <c r="D39" s="1146"/>
      <c r="E39" s="1147"/>
      <c r="F39" s="36">
        <v>0.7</v>
      </c>
      <c r="G39" s="37">
        <v>0.76</v>
      </c>
      <c r="H39" s="37">
        <v>0.41</v>
      </c>
      <c r="I39" s="37">
        <v>2.2400000000000002</v>
      </c>
      <c r="J39" s="38">
        <v>1.88</v>
      </c>
      <c r="K39" s="22"/>
      <c r="L39" s="22"/>
      <c r="M39" s="22"/>
      <c r="N39" s="22"/>
      <c r="O39" s="22"/>
      <c r="P39" s="22"/>
    </row>
    <row r="40" spans="1:16" ht="39" customHeight="1" x14ac:dyDescent="0.2">
      <c r="A40" s="22"/>
      <c r="B40" s="35"/>
      <c r="C40" s="1145" t="s">
        <v>540</v>
      </c>
      <c r="D40" s="1146"/>
      <c r="E40" s="1147"/>
      <c r="F40" s="36">
        <v>0.85</v>
      </c>
      <c r="G40" s="37">
        <v>0.85</v>
      </c>
      <c r="H40" s="37">
        <v>0.28999999999999998</v>
      </c>
      <c r="I40" s="37">
        <v>0.19</v>
      </c>
      <c r="J40" s="38">
        <v>0.19</v>
      </c>
      <c r="K40" s="22"/>
      <c r="L40" s="22"/>
      <c r="M40" s="22"/>
      <c r="N40" s="22"/>
      <c r="O40" s="22"/>
      <c r="P40" s="22"/>
    </row>
    <row r="41" spans="1:16" ht="39" customHeight="1" x14ac:dyDescent="0.2">
      <c r="A41" s="22"/>
      <c r="B41" s="35"/>
      <c r="C41" s="1145" t="s">
        <v>541</v>
      </c>
      <c r="D41" s="1146"/>
      <c r="E41" s="1147"/>
      <c r="F41" s="36">
        <v>0.02</v>
      </c>
      <c r="G41" s="37">
        <v>0.02</v>
      </c>
      <c r="H41" s="37">
        <v>0.02</v>
      </c>
      <c r="I41" s="37">
        <v>0.01</v>
      </c>
      <c r="J41" s="38">
        <v>0.02</v>
      </c>
      <c r="K41" s="22"/>
      <c r="L41" s="22"/>
      <c r="M41" s="22"/>
      <c r="N41" s="22"/>
      <c r="O41" s="22"/>
      <c r="P41" s="22"/>
    </row>
    <row r="42" spans="1:16" ht="39" customHeight="1" x14ac:dyDescent="0.2">
      <c r="A42" s="22"/>
      <c r="B42" s="39"/>
      <c r="C42" s="1145" t="s">
        <v>542</v>
      </c>
      <c r="D42" s="1146"/>
      <c r="E42" s="1147"/>
      <c r="F42" s="36" t="s">
        <v>489</v>
      </c>
      <c r="G42" s="37" t="s">
        <v>489</v>
      </c>
      <c r="H42" s="37" t="s">
        <v>489</v>
      </c>
      <c r="I42" s="37" t="s">
        <v>489</v>
      </c>
      <c r="J42" s="38" t="s">
        <v>489</v>
      </c>
      <c r="K42" s="22"/>
      <c r="L42" s="22"/>
      <c r="M42" s="22"/>
      <c r="N42" s="22"/>
      <c r="O42" s="22"/>
      <c r="P42" s="22"/>
    </row>
    <row r="43" spans="1:16" ht="39" customHeight="1" thickBot="1" x14ac:dyDescent="0.25">
      <c r="A43" s="22"/>
      <c r="B43" s="40"/>
      <c r="C43" s="1148" t="s">
        <v>543</v>
      </c>
      <c r="D43" s="1149"/>
      <c r="E43" s="1150"/>
      <c r="F43" s="41">
        <v>0.01</v>
      </c>
      <c r="G43" s="42">
        <v>0</v>
      </c>
      <c r="H43" s="42">
        <v>0</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d0rWOZtIsIHL1DAARPD/sSNq3/kgWVORiFNpURl4qJ1yXXD+7aF90PzDvNTBYKpc3B/iGDT42UqFLcOggdZrVg==" saltValue="fMuKnYGOdmlNLiX1jDjXp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tabColor rgb="FF00B0F0"/>
    <pageSetUpPr fitToPage="1"/>
  </sheetPr>
  <dimension ref="A1:U74"/>
  <sheetViews>
    <sheetView showGridLines="0" topLeftCell="A34" zoomScale="50" zoomScaleNormal="50" zoomScaleSheetLayoutView="55" workbookViewId="0">
      <selection activeCell="E52" sqref="E52:J52"/>
    </sheetView>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1991</v>
      </c>
      <c r="L45" s="60">
        <v>2161</v>
      </c>
      <c r="M45" s="60">
        <v>2182</v>
      </c>
      <c r="N45" s="60">
        <v>2189</v>
      </c>
      <c r="O45" s="61">
        <v>2147</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489</v>
      </c>
      <c r="L46" s="64" t="s">
        <v>489</v>
      </c>
      <c r="M46" s="64" t="s">
        <v>489</v>
      </c>
      <c r="N46" s="64" t="s">
        <v>489</v>
      </c>
      <c r="O46" s="65" t="s">
        <v>489</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489</v>
      </c>
      <c r="L47" s="64" t="s">
        <v>489</v>
      </c>
      <c r="M47" s="64" t="s">
        <v>489</v>
      </c>
      <c r="N47" s="64" t="s">
        <v>489</v>
      </c>
      <c r="O47" s="65" t="s">
        <v>489</v>
      </c>
      <c r="P47" s="48"/>
      <c r="Q47" s="48"/>
      <c r="R47" s="48"/>
      <c r="S47" s="48"/>
      <c r="T47" s="48"/>
      <c r="U47" s="48"/>
    </row>
    <row r="48" spans="1:21" ht="30.75" customHeight="1" x14ac:dyDescent="0.2">
      <c r="A48" s="48"/>
      <c r="B48" s="1178"/>
      <c r="C48" s="1179"/>
      <c r="D48" s="62"/>
      <c r="E48" s="1155" t="s">
        <v>13</v>
      </c>
      <c r="F48" s="1155"/>
      <c r="G48" s="1155"/>
      <c r="H48" s="1155"/>
      <c r="I48" s="1155"/>
      <c r="J48" s="1156"/>
      <c r="K48" s="63">
        <v>312</v>
      </c>
      <c r="L48" s="64">
        <v>268</v>
      </c>
      <c r="M48" s="64">
        <v>295</v>
      </c>
      <c r="N48" s="64">
        <v>404</v>
      </c>
      <c r="O48" s="65">
        <v>386</v>
      </c>
      <c r="P48" s="48"/>
      <c r="Q48" s="48"/>
      <c r="R48" s="48"/>
      <c r="S48" s="48"/>
      <c r="T48" s="48"/>
      <c r="U48" s="48"/>
    </row>
    <row r="49" spans="1:21" ht="30.75" customHeight="1" x14ac:dyDescent="0.2">
      <c r="A49" s="48"/>
      <c r="B49" s="1178"/>
      <c r="C49" s="1179"/>
      <c r="D49" s="62"/>
      <c r="E49" s="1155" t="s">
        <v>14</v>
      </c>
      <c r="F49" s="1155"/>
      <c r="G49" s="1155"/>
      <c r="H49" s="1155"/>
      <c r="I49" s="1155"/>
      <c r="J49" s="1156"/>
      <c r="K49" s="63">
        <v>11</v>
      </c>
      <c r="L49" s="64">
        <v>20</v>
      </c>
      <c r="M49" s="64">
        <v>48</v>
      </c>
      <c r="N49" s="64">
        <v>85</v>
      </c>
      <c r="O49" s="65">
        <v>102</v>
      </c>
      <c r="P49" s="48"/>
      <c r="Q49" s="48"/>
      <c r="R49" s="48"/>
      <c r="S49" s="48"/>
      <c r="T49" s="48"/>
      <c r="U49" s="48"/>
    </row>
    <row r="50" spans="1:21" ht="30.75" customHeight="1" x14ac:dyDescent="0.2">
      <c r="A50" s="48"/>
      <c r="B50" s="1178"/>
      <c r="C50" s="1179"/>
      <c r="D50" s="62"/>
      <c r="E50" s="1155" t="s">
        <v>15</v>
      </c>
      <c r="F50" s="1155"/>
      <c r="G50" s="1155"/>
      <c r="H50" s="1155"/>
      <c r="I50" s="1155"/>
      <c r="J50" s="1156"/>
      <c r="K50" s="63">
        <v>15</v>
      </c>
      <c r="L50" s="64" t="s">
        <v>489</v>
      </c>
      <c r="M50" s="64" t="s">
        <v>489</v>
      </c>
      <c r="N50" s="64" t="s">
        <v>489</v>
      </c>
      <c r="O50" s="65" t="s">
        <v>489</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489</v>
      </c>
      <c r="L51" s="64" t="s">
        <v>489</v>
      </c>
      <c r="M51" s="64" t="s">
        <v>489</v>
      </c>
      <c r="N51" s="64" t="s">
        <v>489</v>
      </c>
      <c r="O51" s="65" t="s">
        <v>489</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1329</v>
      </c>
      <c r="L52" s="64">
        <v>1308</v>
      </c>
      <c r="M52" s="64">
        <v>1318</v>
      </c>
      <c r="N52" s="64">
        <v>1340</v>
      </c>
      <c r="O52" s="65">
        <v>1395</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1000</v>
      </c>
      <c r="L53" s="69">
        <v>1141</v>
      </c>
      <c r="M53" s="69">
        <v>1207</v>
      </c>
      <c r="N53" s="69">
        <v>1338</v>
      </c>
      <c r="O53" s="70">
        <v>1240</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2">
      <c r="B58" s="1161" t="s">
        <v>24</v>
      </c>
      <c r="C58" s="1162"/>
      <c r="D58" s="1167" t="s">
        <v>25</v>
      </c>
      <c r="E58" s="1168"/>
      <c r="F58" s="1168"/>
      <c r="G58" s="1168"/>
      <c r="H58" s="1168"/>
      <c r="I58" s="1168"/>
      <c r="J58" s="1169"/>
      <c r="K58" s="83" t="s">
        <v>489</v>
      </c>
      <c r="L58" s="84" t="s">
        <v>489</v>
      </c>
      <c r="M58" s="84" t="s">
        <v>489</v>
      </c>
      <c r="N58" s="84" t="s">
        <v>489</v>
      </c>
      <c r="O58" s="85" t="s">
        <v>489</v>
      </c>
    </row>
    <row r="59" spans="1:21" ht="31.5" customHeight="1" x14ac:dyDescent="0.2">
      <c r="B59" s="1163"/>
      <c r="C59" s="1164"/>
      <c r="D59" s="1170" t="s">
        <v>26</v>
      </c>
      <c r="E59" s="1171"/>
      <c r="F59" s="1171"/>
      <c r="G59" s="1171"/>
      <c r="H59" s="1171"/>
      <c r="I59" s="1171"/>
      <c r="J59" s="1172"/>
      <c r="K59" s="86" t="s">
        <v>489</v>
      </c>
      <c r="L59" s="87" t="s">
        <v>489</v>
      </c>
      <c r="M59" s="87" t="s">
        <v>489</v>
      </c>
      <c r="N59" s="87" t="s">
        <v>489</v>
      </c>
      <c r="O59" s="88" t="s">
        <v>489</v>
      </c>
    </row>
    <row r="60" spans="1:21" ht="31.5" customHeight="1" thickBot="1" x14ac:dyDescent="0.25">
      <c r="B60" s="1165"/>
      <c r="C60" s="1166"/>
      <c r="D60" s="1173" t="s">
        <v>27</v>
      </c>
      <c r="E60" s="1174"/>
      <c r="F60" s="1174"/>
      <c r="G60" s="1174"/>
      <c r="H60" s="1174"/>
      <c r="I60" s="1174"/>
      <c r="J60" s="1175"/>
      <c r="K60" s="89" t="s">
        <v>489</v>
      </c>
      <c r="L60" s="90" t="s">
        <v>489</v>
      </c>
      <c r="M60" s="90" t="s">
        <v>489</v>
      </c>
      <c r="N60" s="90" t="s">
        <v>489</v>
      </c>
      <c r="O60" s="91" t="s">
        <v>489</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row r="65" s="49" customFormat="1" ht="12.65" hidden="1" customHeight="1" x14ac:dyDescent="0.2"/>
    <row r="66" s="49" customFormat="1" ht="12.65" hidden="1" customHeight="1" x14ac:dyDescent="0.2"/>
    <row r="67" s="49" customFormat="1" ht="12.65" hidden="1" customHeight="1" x14ac:dyDescent="0.2"/>
    <row r="68" s="49" customFormat="1" ht="12.65" hidden="1" customHeight="1" x14ac:dyDescent="0.2"/>
    <row r="69" s="49" customFormat="1" ht="12.65" hidden="1" customHeight="1" x14ac:dyDescent="0.2"/>
    <row r="70" s="49" customFormat="1" ht="12.65" hidden="1" customHeight="1" x14ac:dyDescent="0.2"/>
    <row r="71" s="49" customFormat="1" ht="12.65" hidden="1" customHeight="1" x14ac:dyDescent="0.2"/>
    <row r="72" s="49" customFormat="1" ht="12.65" hidden="1" customHeight="1" x14ac:dyDescent="0.2"/>
    <row r="73" s="49" customFormat="1" ht="12.65" hidden="1" customHeight="1" x14ac:dyDescent="0.2"/>
    <row r="74" s="49" customFormat="1" ht="12.65" hidden="1" customHeight="1" x14ac:dyDescent="0.2"/>
  </sheetData>
  <sheetProtection algorithmName="SHA-512" hashValue="dlOz15PxCJd1f4MNQS5ecFL6H7Bm+BplU4TGkdL4iQ3OsNfBvAdWA1e5crvA0JOcVPt+z9vF9xAIgjAuCB+0vA==" saltValue="GvvjdREMP2SIS/gz0+XX2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0"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tabColor rgb="FF00B0F0"/>
    <pageSetUpPr fitToPage="1"/>
  </sheetPr>
  <dimension ref="B1:M55"/>
  <sheetViews>
    <sheetView showGridLines="0" tabSelected="1" topLeftCell="A29" zoomScale="50" zoomScaleNormal="50" zoomScaleSheetLayoutView="100" workbookViewId="0">
      <selection activeCell="S48" sqref="S48"/>
    </sheetView>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s="96" customFormat="1" ht="15" customHeight="1" x14ac:dyDescent="0.2"/>
    <row r="25" s="96" customFormat="1" ht="15" customHeight="1" x14ac:dyDescent="0.2"/>
    <row r="26" s="96" customFormat="1" ht="15" customHeight="1" x14ac:dyDescent="0.2"/>
    <row r="27" s="96" customFormat="1" ht="15" customHeight="1" x14ac:dyDescent="0.2"/>
    <row r="28" s="96" customFormat="1" ht="15" customHeight="1" x14ac:dyDescent="0.2"/>
    <row r="29" s="96" customFormat="1" ht="15" customHeight="1" x14ac:dyDescent="0.2"/>
    <row r="30" s="96" customFormat="1" ht="15" customHeight="1" x14ac:dyDescent="0.2"/>
    <row r="31" s="96" customFormat="1" ht="15" customHeight="1" x14ac:dyDescent="0.2"/>
    <row r="32" s="96"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527</v>
      </c>
      <c r="J40" s="103" t="s">
        <v>528</v>
      </c>
      <c r="K40" s="103" t="s">
        <v>529</v>
      </c>
      <c r="L40" s="103" t="s">
        <v>530</v>
      </c>
      <c r="M40" s="104" t="s">
        <v>531</v>
      </c>
    </row>
    <row r="41" spans="2:13" ht="27.75" customHeight="1" x14ac:dyDescent="0.2">
      <c r="B41" s="1196" t="s">
        <v>30</v>
      </c>
      <c r="C41" s="1197"/>
      <c r="D41" s="105"/>
      <c r="E41" s="1198" t="s">
        <v>31</v>
      </c>
      <c r="F41" s="1198"/>
      <c r="G41" s="1198"/>
      <c r="H41" s="1199"/>
      <c r="I41" s="343">
        <v>23122</v>
      </c>
      <c r="J41" s="344">
        <v>23847</v>
      </c>
      <c r="K41" s="344">
        <v>22803</v>
      </c>
      <c r="L41" s="344">
        <v>22386</v>
      </c>
      <c r="M41" s="345">
        <v>21150</v>
      </c>
    </row>
    <row r="42" spans="2:13" ht="27.75" customHeight="1" x14ac:dyDescent="0.2">
      <c r="B42" s="1186"/>
      <c r="C42" s="1187"/>
      <c r="D42" s="106"/>
      <c r="E42" s="1190" t="s">
        <v>32</v>
      </c>
      <c r="F42" s="1190"/>
      <c r="G42" s="1190"/>
      <c r="H42" s="1191"/>
      <c r="I42" s="346" t="s">
        <v>489</v>
      </c>
      <c r="J42" s="347" t="s">
        <v>489</v>
      </c>
      <c r="K42" s="347" t="s">
        <v>489</v>
      </c>
      <c r="L42" s="347" t="s">
        <v>489</v>
      </c>
      <c r="M42" s="348" t="s">
        <v>489</v>
      </c>
    </row>
    <row r="43" spans="2:13" ht="27.75" customHeight="1" x14ac:dyDescent="0.2">
      <c r="B43" s="1186"/>
      <c r="C43" s="1187"/>
      <c r="D43" s="106"/>
      <c r="E43" s="1190" t="s">
        <v>33</v>
      </c>
      <c r="F43" s="1190"/>
      <c r="G43" s="1190"/>
      <c r="H43" s="1191"/>
      <c r="I43" s="346">
        <v>5472</v>
      </c>
      <c r="J43" s="347">
        <v>5323</v>
      </c>
      <c r="K43" s="347">
        <v>5013</v>
      </c>
      <c r="L43" s="347">
        <v>3715</v>
      </c>
      <c r="M43" s="348">
        <v>4892</v>
      </c>
    </row>
    <row r="44" spans="2:13" ht="27.75" customHeight="1" x14ac:dyDescent="0.2">
      <c r="B44" s="1186"/>
      <c r="C44" s="1187"/>
      <c r="D44" s="106"/>
      <c r="E44" s="1190" t="s">
        <v>34</v>
      </c>
      <c r="F44" s="1190"/>
      <c r="G44" s="1190"/>
      <c r="H44" s="1191"/>
      <c r="I44" s="346">
        <v>408</v>
      </c>
      <c r="J44" s="347">
        <v>1030</v>
      </c>
      <c r="K44" s="347">
        <v>1278</v>
      </c>
      <c r="L44" s="347">
        <v>1578</v>
      </c>
      <c r="M44" s="348">
        <v>1480</v>
      </c>
    </row>
    <row r="45" spans="2:13" ht="27.75" customHeight="1" x14ac:dyDescent="0.2">
      <c r="B45" s="1186"/>
      <c r="C45" s="1187"/>
      <c r="D45" s="106"/>
      <c r="E45" s="1190" t="s">
        <v>35</v>
      </c>
      <c r="F45" s="1190"/>
      <c r="G45" s="1190"/>
      <c r="H45" s="1191"/>
      <c r="I45" s="346">
        <v>2767</v>
      </c>
      <c r="J45" s="347">
        <v>2750</v>
      </c>
      <c r="K45" s="347">
        <v>2709</v>
      </c>
      <c r="L45" s="347">
        <v>2670</v>
      </c>
      <c r="M45" s="348">
        <v>2652</v>
      </c>
    </row>
    <row r="46" spans="2:13" ht="27.75" customHeight="1" x14ac:dyDescent="0.2">
      <c r="B46" s="1186"/>
      <c r="C46" s="1187"/>
      <c r="D46" s="107"/>
      <c r="E46" s="1190" t="s">
        <v>36</v>
      </c>
      <c r="F46" s="1190"/>
      <c r="G46" s="1190"/>
      <c r="H46" s="1191"/>
      <c r="I46" s="346">
        <v>3</v>
      </c>
      <c r="J46" s="347" t="s">
        <v>489</v>
      </c>
      <c r="K46" s="347">
        <v>2</v>
      </c>
      <c r="L46" s="347">
        <v>2</v>
      </c>
      <c r="M46" s="348" t="s">
        <v>489</v>
      </c>
    </row>
    <row r="47" spans="2:13" ht="27.75" customHeight="1" x14ac:dyDescent="0.2">
      <c r="B47" s="1186"/>
      <c r="C47" s="1187"/>
      <c r="D47" s="108"/>
      <c r="E47" s="1200" t="s">
        <v>37</v>
      </c>
      <c r="F47" s="1201"/>
      <c r="G47" s="1201"/>
      <c r="H47" s="1202"/>
      <c r="I47" s="346" t="s">
        <v>489</v>
      </c>
      <c r="J47" s="347" t="s">
        <v>489</v>
      </c>
      <c r="K47" s="347" t="s">
        <v>489</v>
      </c>
      <c r="L47" s="347" t="s">
        <v>489</v>
      </c>
      <c r="M47" s="348" t="s">
        <v>489</v>
      </c>
    </row>
    <row r="48" spans="2:13" ht="27.75" customHeight="1" x14ac:dyDescent="0.2">
      <c r="B48" s="1186"/>
      <c r="C48" s="1187"/>
      <c r="D48" s="106"/>
      <c r="E48" s="1190" t="s">
        <v>38</v>
      </c>
      <c r="F48" s="1190"/>
      <c r="G48" s="1190"/>
      <c r="H48" s="1191"/>
      <c r="I48" s="346" t="s">
        <v>489</v>
      </c>
      <c r="J48" s="347" t="s">
        <v>489</v>
      </c>
      <c r="K48" s="347" t="s">
        <v>489</v>
      </c>
      <c r="L48" s="347" t="s">
        <v>489</v>
      </c>
      <c r="M48" s="348" t="s">
        <v>489</v>
      </c>
    </row>
    <row r="49" spans="2:13" ht="27.75" customHeight="1" x14ac:dyDescent="0.2">
      <c r="B49" s="1188"/>
      <c r="C49" s="1189"/>
      <c r="D49" s="106"/>
      <c r="E49" s="1190" t="s">
        <v>39</v>
      </c>
      <c r="F49" s="1190"/>
      <c r="G49" s="1190"/>
      <c r="H49" s="1191"/>
      <c r="I49" s="346" t="s">
        <v>489</v>
      </c>
      <c r="J49" s="347" t="s">
        <v>489</v>
      </c>
      <c r="K49" s="347" t="s">
        <v>489</v>
      </c>
      <c r="L49" s="347" t="s">
        <v>489</v>
      </c>
      <c r="M49" s="348" t="s">
        <v>489</v>
      </c>
    </row>
    <row r="50" spans="2:13" ht="27.75" customHeight="1" x14ac:dyDescent="0.2">
      <c r="B50" s="1184" t="s">
        <v>40</v>
      </c>
      <c r="C50" s="1185"/>
      <c r="D50" s="109"/>
      <c r="E50" s="1190" t="s">
        <v>41</v>
      </c>
      <c r="F50" s="1190"/>
      <c r="G50" s="1190"/>
      <c r="H50" s="1191"/>
      <c r="I50" s="346">
        <v>3128</v>
      </c>
      <c r="J50" s="347">
        <v>4238</v>
      </c>
      <c r="K50" s="347">
        <v>4865</v>
      </c>
      <c r="L50" s="347">
        <v>4271</v>
      </c>
      <c r="M50" s="348">
        <v>3695</v>
      </c>
    </row>
    <row r="51" spans="2:13" ht="27.75" customHeight="1" x14ac:dyDescent="0.2">
      <c r="B51" s="1186"/>
      <c r="C51" s="1187"/>
      <c r="D51" s="106"/>
      <c r="E51" s="1190" t="s">
        <v>42</v>
      </c>
      <c r="F51" s="1190"/>
      <c r="G51" s="1190"/>
      <c r="H51" s="1191"/>
      <c r="I51" s="346">
        <v>2531</v>
      </c>
      <c r="J51" s="347">
        <v>2479</v>
      </c>
      <c r="K51" s="347">
        <v>2472</v>
      </c>
      <c r="L51" s="347">
        <v>1882</v>
      </c>
      <c r="M51" s="348">
        <v>2452</v>
      </c>
    </row>
    <row r="52" spans="2:13" ht="27.75" customHeight="1" x14ac:dyDescent="0.2">
      <c r="B52" s="1188"/>
      <c r="C52" s="1189"/>
      <c r="D52" s="106"/>
      <c r="E52" s="1190" t="s">
        <v>43</v>
      </c>
      <c r="F52" s="1190"/>
      <c r="G52" s="1190"/>
      <c r="H52" s="1191"/>
      <c r="I52" s="346">
        <v>15678</v>
      </c>
      <c r="J52" s="347">
        <v>15427</v>
      </c>
      <c r="K52" s="347">
        <v>15036</v>
      </c>
      <c r="L52" s="347">
        <v>14655</v>
      </c>
      <c r="M52" s="348">
        <v>13772</v>
      </c>
    </row>
    <row r="53" spans="2:13" ht="27.75" customHeight="1" thickBot="1" x14ac:dyDescent="0.25">
      <c r="B53" s="1192" t="s">
        <v>19</v>
      </c>
      <c r="C53" s="1193"/>
      <c r="D53" s="110"/>
      <c r="E53" s="1194" t="s">
        <v>44</v>
      </c>
      <c r="F53" s="1194"/>
      <c r="G53" s="1194"/>
      <c r="H53" s="1195"/>
      <c r="I53" s="349">
        <v>10434</v>
      </c>
      <c r="J53" s="350">
        <v>10805</v>
      </c>
      <c r="K53" s="350">
        <v>9433</v>
      </c>
      <c r="L53" s="350">
        <v>9543</v>
      </c>
      <c r="M53" s="351">
        <v>10256</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Zis7RisUwH6DoxuJne6cdh8ONmx9usqe+1ISNPqF/rRYTitjRKVU0xt5QBgrrPuaO4n1d+33ig/THZJ40u+8UQ==" saltValue="Du7R+LgvE8SZsh341tgAl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B0F0"/>
    <pageSetUpPr fitToPage="1"/>
  </sheetPr>
  <dimension ref="B1:W76"/>
  <sheetViews>
    <sheetView showGridLines="0" topLeftCell="A47" zoomScale="50" zoomScaleNormal="50" zoomScaleSheetLayoutView="100" workbookViewId="0">
      <selection activeCell="C61" sqref="C61:E61"/>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529</v>
      </c>
      <c r="G54" s="119" t="s">
        <v>530</v>
      </c>
      <c r="H54" s="120" t="s">
        <v>531</v>
      </c>
    </row>
    <row r="55" spans="2:8" ht="52.5" customHeight="1" x14ac:dyDescent="0.2">
      <c r="B55" s="121"/>
      <c r="C55" s="1211" t="s">
        <v>46</v>
      </c>
      <c r="D55" s="1211"/>
      <c r="E55" s="1212"/>
      <c r="F55" s="352">
        <v>2775</v>
      </c>
      <c r="G55" s="352">
        <v>2058</v>
      </c>
      <c r="H55" s="353">
        <v>1704</v>
      </c>
    </row>
    <row r="56" spans="2:8" ht="52.5" customHeight="1" x14ac:dyDescent="0.2">
      <c r="B56" s="122"/>
      <c r="C56" s="1213" t="s">
        <v>47</v>
      </c>
      <c r="D56" s="1213"/>
      <c r="E56" s="1214"/>
      <c r="F56" s="354">
        <v>623</v>
      </c>
      <c r="G56" s="354">
        <v>675</v>
      </c>
      <c r="H56" s="355">
        <v>512</v>
      </c>
    </row>
    <row r="57" spans="2:8" ht="53.25" customHeight="1" x14ac:dyDescent="0.2">
      <c r="B57" s="122"/>
      <c r="C57" s="1215" t="s">
        <v>48</v>
      </c>
      <c r="D57" s="1215"/>
      <c r="E57" s="1216"/>
      <c r="F57" s="356">
        <v>1347</v>
      </c>
      <c r="G57" s="356">
        <v>1231</v>
      </c>
      <c r="H57" s="357">
        <v>1231</v>
      </c>
    </row>
    <row r="58" spans="2:8" ht="45.75" customHeight="1" x14ac:dyDescent="0.2">
      <c r="B58" s="123"/>
      <c r="C58" s="1203" t="s">
        <v>559</v>
      </c>
      <c r="D58" s="1204"/>
      <c r="E58" s="1205"/>
      <c r="F58" s="358">
        <v>504</v>
      </c>
      <c r="G58" s="358">
        <v>339</v>
      </c>
      <c r="H58" s="359">
        <v>303</v>
      </c>
    </row>
    <row r="59" spans="2:8" ht="45.75" customHeight="1" x14ac:dyDescent="0.2">
      <c r="B59" s="123"/>
      <c r="C59" s="1203" t="s">
        <v>560</v>
      </c>
      <c r="D59" s="1204"/>
      <c r="E59" s="1205"/>
      <c r="F59" s="358">
        <v>266</v>
      </c>
      <c r="G59" s="358">
        <v>260</v>
      </c>
      <c r="H59" s="359">
        <v>256</v>
      </c>
    </row>
    <row r="60" spans="2:8" ht="45.75" customHeight="1" x14ac:dyDescent="0.2">
      <c r="B60" s="123"/>
      <c r="C60" s="1203" t="s">
        <v>561</v>
      </c>
      <c r="D60" s="1204"/>
      <c r="E60" s="1205"/>
      <c r="F60" s="358">
        <v>210</v>
      </c>
      <c r="G60" s="358">
        <v>254</v>
      </c>
      <c r="H60" s="359">
        <v>251</v>
      </c>
    </row>
    <row r="61" spans="2:8" ht="45.75" customHeight="1" x14ac:dyDescent="0.2">
      <c r="B61" s="123"/>
      <c r="C61" s="1203" t="s">
        <v>562</v>
      </c>
      <c r="D61" s="1204"/>
      <c r="E61" s="1205"/>
      <c r="F61" s="358">
        <v>118</v>
      </c>
      <c r="G61" s="358">
        <v>124</v>
      </c>
      <c r="H61" s="359">
        <v>129</v>
      </c>
    </row>
    <row r="62" spans="2:8" ht="45.75" customHeight="1" thickBot="1" x14ac:dyDescent="0.25">
      <c r="B62" s="124"/>
      <c r="C62" s="1206" t="s">
        <v>563</v>
      </c>
      <c r="D62" s="1207"/>
      <c r="E62" s="1208"/>
      <c r="F62" s="360">
        <v>77</v>
      </c>
      <c r="G62" s="360">
        <v>76</v>
      </c>
      <c r="H62" s="361">
        <v>76</v>
      </c>
    </row>
    <row r="63" spans="2:8" ht="52.5" customHeight="1" thickBot="1" x14ac:dyDescent="0.25">
      <c r="B63" s="125"/>
      <c r="C63" s="1209" t="s">
        <v>49</v>
      </c>
      <c r="D63" s="1209"/>
      <c r="E63" s="1210"/>
      <c r="F63" s="362">
        <v>4744</v>
      </c>
      <c r="G63" s="362">
        <v>3965</v>
      </c>
      <c r="H63" s="363">
        <v>3447</v>
      </c>
    </row>
    <row r="64" spans="2:8" ht="13"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row r="71" s="1" customFormat="1" ht="13.5" hidden="1" customHeight="1" x14ac:dyDescent="0.2"/>
    <row r="72" s="1" customFormat="1" ht="13.5" hidden="1" customHeight="1" x14ac:dyDescent="0.2"/>
    <row r="73" s="1" customFormat="1" ht="13.5" hidden="1" customHeight="1" x14ac:dyDescent="0.2"/>
    <row r="74" s="1" customFormat="1" ht="13.5" hidden="1" customHeight="1" x14ac:dyDescent="0.2"/>
    <row r="75" s="1" customFormat="1" ht="13.5" hidden="1" customHeight="1" x14ac:dyDescent="0.2"/>
    <row r="76" s="1" customFormat="1" ht="13.5" hidden="1" customHeight="1" x14ac:dyDescent="0.2"/>
  </sheetData>
  <sheetProtection algorithmName="SHA-512" hashValue="vrRgA5l5TTRJMdI5cPRnErlSfNVBJKIdhZVYW8dtYGKowN5VSoVaCcNPM/hKviWVx7b3j12zGJFxMcifHjE4YQ==" saltValue="PWE5cvRIL/vjVYEGG1TK0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526</v>
      </c>
      <c r="G2" s="139"/>
      <c r="H2" s="140"/>
    </row>
    <row r="3" spans="1:8" x14ac:dyDescent="0.2">
      <c r="A3" s="136" t="s">
        <v>519</v>
      </c>
      <c r="B3" s="141"/>
      <c r="C3" s="142"/>
      <c r="D3" s="143">
        <v>101807</v>
      </c>
      <c r="E3" s="144"/>
      <c r="F3" s="145">
        <v>76347</v>
      </c>
      <c r="G3" s="146"/>
      <c r="H3" s="147"/>
    </row>
    <row r="4" spans="1:8" x14ac:dyDescent="0.2">
      <c r="A4" s="148"/>
      <c r="B4" s="149"/>
      <c r="C4" s="150"/>
      <c r="D4" s="151">
        <v>50040</v>
      </c>
      <c r="E4" s="152"/>
      <c r="F4" s="153">
        <v>41762</v>
      </c>
      <c r="G4" s="154"/>
      <c r="H4" s="155"/>
    </row>
    <row r="5" spans="1:8" x14ac:dyDescent="0.2">
      <c r="A5" s="136" t="s">
        <v>521</v>
      </c>
      <c r="B5" s="141"/>
      <c r="C5" s="142"/>
      <c r="D5" s="143">
        <v>107898</v>
      </c>
      <c r="E5" s="144"/>
      <c r="F5" s="145">
        <v>69604</v>
      </c>
      <c r="G5" s="146"/>
      <c r="H5" s="147"/>
    </row>
    <row r="6" spans="1:8" x14ac:dyDescent="0.2">
      <c r="A6" s="148"/>
      <c r="B6" s="149"/>
      <c r="C6" s="150"/>
      <c r="D6" s="151">
        <v>34851</v>
      </c>
      <c r="E6" s="152"/>
      <c r="F6" s="153">
        <v>36247</v>
      </c>
      <c r="G6" s="154"/>
      <c r="H6" s="155"/>
    </row>
    <row r="7" spans="1:8" x14ac:dyDescent="0.2">
      <c r="A7" s="136" t="s">
        <v>522</v>
      </c>
      <c r="B7" s="141"/>
      <c r="C7" s="142"/>
      <c r="D7" s="143">
        <v>48049</v>
      </c>
      <c r="E7" s="144"/>
      <c r="F7" s="145">
        <v>68410</v>
      </c>
      <c r="G7" s="146"/>
      <c r="H7" s="147"/>
    </row>
    <row r="8" spans="1:8" x14ac:dyDescent="0.2">
      <c r="A8" s="148"/>
      <c r="B8" s="149"/>
      <c r="C8" s="150"/>
      <c r="D8" s="151">
        <v>32349</v>
      </c>
      <c r="E8" s="152"/>
      <c r="F8" s="153">
        <v>35086</v>
      </c>
      <c r="G8" s="154"/>
      <c r="H8" s="155"/>
    </row>
    <row r="9" spans="1:8" x14ac:dyDescent="0.2">
      <c r="A9" s="136" t="s">
        <v>523</v>
      </c>
      <c r="B9" s="141"/>
      <c r="C9" s="142"/>
      <c r="D9" s="143">
        <v>64348</v>
      </c>
      <c r="E9" s="144"/>
      <c r="F9" s="145">
        <v>73019</v>
      </c>
      <c r="G9" s="146"/>
      <c r="H9" s="147"/>
    </row>
    <row r="10" spans="1:8" x14ac:dyDescent="0.2">
      <c r="A10" s="148"/>
      <c r="B10" s="149"/>
      <c r="C10" s="150"/>
      <c r="D10" s="151">
        <v>37124</v>
      </c>
      <c r="E10" s="152"/>
      <c r="F10" s="153">
        <v>39427</v>
      </c>
      <c r="G10" s="154"/>
      <c r="H10" s="155"/>
    </row>
    <row r="11" spans="1:8" x14ac:dyDescent="0.2">
      <c r="A11" s="136" t="s">
        <v>524</v>
      </c>
      <c r="B11" s="141"/>
      <c r="C11" s="142"/>
      <c r="D11" s="143">
        <v>47351</v>
      </c>
      <c r="E11" s="144"/>
      <c r="F11" s="145">
        <v>76590</v>
      </c>
      <c r="G11" s="146"/>
      <c r="H11" s="147"/>
    </row>
    <row r="12" spans="1:8" x14ac:dyDescent="0.2">
      <c r="A12" s="148"/>
      <c r="B12" s="149"/>
      <c r="C12" s="156"/>
      <c r="D12" s="151">
        <v>30479</v>
      </c>
      <c r="E12" s="152"/>
      <c r="F12" s="153">
        <v>42387</v>
      </c>
      <c r="G12" s="154"/>
      <c r="H12" s="155"/>
    </row>
    <row r="13" spans="1:8" x14ac:dyDescent="0.2">
      <c r="A13" s="136"/>
      <c r="B13" s="141"/>
      <c r="C13" s="157"/>
      <c r="D13" s="158">
        <v>73891</v>
      </c>
      <c r="E13" s="159"/>
      <c r="F13" s="160">
        <v>72794</v>
      </c>
      <c r="G13" s="161"/>
      <c r="H13" s="147"/>
    </row>
    <row r="14" spans="1:8" x14ac:dyDescent="0.2">
      <c r="A14" s="148"/>
      <c r="B14" s="149"/>
      <c r="C14" s="150"/>
      <c r="D14" s="151">
        <v>36969</v>
      </c>
      <c r="E14" s="152"/>
      <c r="F14" s="153">
        <v>38982</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8.23</v>
      </c>
      <c r="C19" s="162">
        <f>ROUND(VALUE(SUBSTITUTE(実質収支比率等に係る経年分析!G$48,"▲","-")),2)</f>
        <v>8.69</v>
      </c>
      <c r="D19" s="162">
        <f>ROUND(VALUE(SUBSTITUTE(実質収支比率等に係る経年分析!H$48,"▲","-")),2)</f>
        <v>9.27</v>
      </c>
      <c r="E19" s="162">
        <f>ROUND(VALUE(SUBSTITUTE(実質収支比率等に係る経年分析!I$48,"▲","-")),2)</f>
        <v>6.02</v>
      </c>
      <c r="F19" s="162">
        <f>ROUND(VALUE(SUBSTITUTE(実質収支比率等に係る経年分析!J$48,"▲","-")),2)</f>
        <v>5.22</v>
      </c>
    </row>
    <row r="20" spans="1:11" x14ac:dyDescent="0.2">
      <c r="A20" s="162" t="s">
        <v>53</v>
      </c>
      <c r="B20" s="162">
        <f>ROUND(VALUE(SUBSTITUTE(実質収支比率等に係る経年分析!F$47,"▲","-")),2)</f>
        <v>14.88</v>
      </c>
      <c r="C20" s="162">
        <f>ROUND(VALUE(SUBSTITUTE(実質収支比率等に係る経年分析!G$47,"▲","-")),2)</f>
        <v>18.59</v>
      </c>
      <c r="D20" s="162">
        <f>ROUND(VALUE(SUBSTITUTE(実質収支比率等に係る経年分析!H$47,"▲","-")),2)</f>
        <v>25.85</v>
      </c>
      <c r="E20" s="162">
        <f>ROUND(VALUE(SUBSTITUTE(実質収支比率等に係る経年分析!I$47,"▲","-")),2)</f>
        <v>18.899999999999999</v>
      </c>
      <c r="F20" s="162">
        <f>ROUND(VALUE(SUBSTITUTE(実質収支比率等に係る経年分析!J$47,"▲","-")),2)</f>
        <v>15.2</v>
      </c>
    </row>
    <row r="21" spans="1:11" x14ac:dyDescent="0.2">
      <c r="A21" s="162" t="s">
        <v>54</v>
      </c>
      <c r="B21" s="162">
        <f>IF(ISNUMBER(VALUE(SUBSTITUTE(実質収支比率等に係る経年分析!F$49,"▲","-"))),ROUND(VALUE(SUBSTITUTE(実質収支比率等に係る経年分析!F$49,"▲","-")),2),NA())</f>
        <v>5.78</v>
      </c>
      <c r="C21" s="162">
        <f>IF(ISNUMBER(VALUE(SUBSTITUTE(実質収支比率等に係る経年分析!G$49,"▲","-"))),ROUND(VALUE(SUBSTITUTE(実質収支比率等に係る経年分析!G$49,"▲","-")),2),NA())</f>
        <v>5.35</v>
      </c>
      <c r="D21" s="162">
        <f>IF(ISNUMBER(VALUE(SUBSTITUTE(実質収支比率等に係る経年分析!H$49,"▲","-"))),ROUND(VALUE(SUBSTITUTE(実質収支比率等に係る経年分析!H$49,"▲","-")),2),NA())</f>
        <v>7.07</v>
      </c>
      <c r="E21" s="162">
        <f>IF(ISNUMBER(VALUE(SUBSTITUTE(実質収支比率等に係る経年分析!I$49,"▲","-"))),ROUND(VALUE(SUBSTITUTE(実質収支比率等に係る経年分析!I$49,"▲","-")),2),NA())</f>
        <v>-8.64</v>
      </c>
      <c r="F21" s="162">
        <f>IF(ISNUMBER(VALUE(SUBSTITUTE(実質収支比率等に係る経年分析!J$49,"▲","-"))),ROUND(VALUE(SUBSTITUTE(実質収支比率等に係る経年分析!J$49,"▲","-")),2),NA())</f>
        <v>-2.69</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0.01</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北茨城市介護保険事業特別会計（介護サービス事業勘定）</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0.02</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0.02</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0.02</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0.01</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0.02</v>
      </c>
    </row>
    <row r="30" spans="1:11" x14ac:dyDescent="0.2">
      <c r="A30" s="163" t="str">
        <f>IF(連結実質赤字比率に係る赤字・黒字の構成分析!C$40="",NA(),連結実質赤字比率に係る赤字・黒字の構成分析!C$40)</f>
        <v>北茨城市国民健康保険事業特別会計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0.85</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0.85</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0.28999999999999998</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0.19</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0.19</v>
      </c>
    </row>
    <row r="31" spans="1:11" x14ac:dyDescent="0.2">
      <c r="A31" s="163" t="str">
        <f>IF(連結実質赤字比率に係る赤字・黒字の構成分析!C$39="",NA(),連結実質赤字比率に係る赤字・黒字の構成分析!C$39)</f>
        <v>北茨城市介護保険事業特別会計（保険事業勘定）</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0.7</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0.76</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0.41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2.2400000000000002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1.88</v>
      </c>
    </row>
    <row r="32" spans="1:11" x14ac:dyDescent="0.2">
      <c r="A32" s="163" t="str">
        <f>IF(連結実質赤字比率に係る赤字・黒字の構成分析!C$38="",NA(),連結実質赤字比率に係る赤字・黒字の構成分析!C$38)</f>
        <v>北茨城市下水道事業会計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0.62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1.1000000000000001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1.73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2.09</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1.93</v>
      </c>
    </row>
    <row r="33" spans="1:16" x14ac:dyDescent="0.2">
      <c r="A33" s="163" t="str">
        <f>IF(連結実質赤字比率に係る赤字・黒字の構成分析!C$37="",NA(),連結実質赤字比率に係る赤字・黒字の構成分析!C$37)</f>
        <v>北茨城市工業用水道事業会計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2.54</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2.33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2.3199999999999998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2.38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2.15</v>
      </c>
    </row>
    <row r="34" spans="1:16" x14ac:dyDescent="0.2">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8.2200000000000006</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8.69</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9.26</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6.01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5.21</v>
      </c>
    </row>
    <row r="35" spans="1:16" x14ac:dyDescent="0.2">
      <c r="A35" s="163" t="str">
        <f>IF(連結実質赤字比率に係る赤字・黒字の構成分析!C$35="",NA(),連結実質赤字比率に係る赤字・黒字の構成分析!C$35)</f>
        <v>北茨城市水道事業会計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8.02</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9.0299999999999994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8.18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6.9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5.25</v>
      </c>
    </row>
    <row r="36" spans="1:16" x14ac:dyDescent="0.2">
      <c r="A36" s="163" t="str">
        <f>IF(連結実質赤字比率に係る赤字・黒字の構成分析!C$34="",NA(),連結実質赤字比率に係る赤字・黒字の構成分析!C$34)</f>
        <v>北茨城市民病院事業会計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2.2999999999999998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8.9499999999999993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9.65</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8.3699999999999992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6.86</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1329</v>
      </c>
      <c r="E42" s="164"/>
      <c r="F42" s="164"/>
      <c r="G42" s="164">
        <f>'実質公債費比率（分子）の構造'!L$52</f>
        <v>1308</v>
      </c>
      <c r="H42" s="164"/>
      <c r="I42" s="164"/>
      <c r="J42" s="164">
        <f>'実質公債費比率（分子）の構造'!M$52</f>
        <v>1318</v>
      </c>
      <c r="K42" s="164"/>
      <c r="L42" s="164"/>
      <c r="M42" s="164">
        <f>'実質公債費比率（分子）の構造'!N$52</f>
        <v>1340</v>
      </c>
      <c r="N42" s="164"/>
      <c r="O42" s="164"/>
      <c r="P42" s="164">
        <f>'実質公債費比率（分子）の構造'!O$52</f>
        <v>1395</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15</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11</v>
      </c>
      <c r="C45" s="164"/>
      <c r="D45" s="164"/>
      <c r="E45" s="164">
        <f>'実質公債費比率（分子）の構造'!L$49</f>
        <v>20</v>
      </c>
      <c r="F45" s="164"/>
      <c r="G45" s="164"/>
      <c r="H45" s="164">
        <f>'実質公債費比率（分子）の構造'!M$49</f>
        <v>48</v>
      </c>
      <c r="I45" s="164"/>
      <c r="J45" s="164"/>
      <c r="K45" s="164">
        <f>'実質公債費比率（分子）の構造'!N$49</f>
        <v>85</v>
      </c>
      <c r="L45" s="164"/>
      <c r="M45" s="164"/>
      <c r="N45" s="164">
        <f>'実質公債費比率（分子）の構造'!O$49</f>
        <v>102</v>
      </c>
      <c r="O45" s="164"/>
      <c r="P45" s="164"/>
    </row>
    <row r="46" spans="1:16" x14ac:dyDescent="0.2">
      <c r="A46" s="164" t="s">
        <v>64</v>
      </c>
      <c r="B46" s="164">
        <f>'実質公債費比率（分子）の構造'!K$48</f>
        <v>312</v>
      </c>
      <c r="C46" s="164"/>
      <c r="D46" s="164"/>
      <c r="E46" s="164">
        <f>'実質公債費比率（分子）の構造'!L$48</f>
        <v>268</v>
      </c>
      <c r="F46" s="164"/>
      <c r="G46" s="164"/>
      <c r="H46" s="164">
        <f>'実質公債費比率（分子）の構造'!M$48</f>
        <v>295</v>
      </c>
      <c r="I46" s="164"/>
      <c r="J46" s="164"/>
      <c r="K46" s="164">
        <f>'実質公債費比率（分子）の構造'!N$48</f>
        <v>404</v>
      </c>
      <c r="L46" s="164"/>
      <c r="M46" s="164"/>
      <c r="N46" s="164">
        <f>'実質公債費比率（分子）の構造'!O$48</f>
        <v>386</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1991</v>
      </c>
      <c r="C49" s="164"/>
      <c r="D49" s="164"/>
      <c r="E49" s="164">
        <f>'実質公債費比率（分子）の構造'!L$45</f>
        <v>2161</v>
      </c>
      <c r="F49" s="164"/>
      <c r="G49" s="164"/>
      <c r="H49" s="164">
        <f>'実質公債費比率（分子）の構造'!M$45</f>
        <v>2182</v>
      </c>
      <c r="I49" s="164"/>
      <c r="J49" s="164"/>
      <c r="K49" s="164">
        <f>'実質公債費比率（分子）の構造'!N$45</f>
        <v>2189</v>
      </c>
      <c r="L49" s="164"/>
      <c r="M49" s="164"/>
      <c r="N49" s="164">
        <f>'実質公債費比率（分子）の構造'!O$45</f>
        <v>2147</v>
      </c>
      <c r="O49" s="164"/>
      <c r="P49" s="164"/>
    </row>
    <row r="50" spans="1:16" x14ac:dyDescent="0.2">
      <c r="A50" s="164" t="s">
        <v>67</v>
      </c>
      <c r="B50" s="164" t="e">
        <f>NA()</f>
        <v>#N/A</v>
      </c>
      <c r="C50" s="164">
        <f>IF(ISNUMBER('実質公債費比率（分子）の構造'!K$53),'実質公債費比率（分子）の構造'!K$53,NA())</f>
        <v>1000</v>
      </c>
      <c r="D50" s="164" t="e">
        <f>NA()</f>
        <v>#N/A</v>
      </c>
      <c r="E50" s="164" t="e">
        <f>NA()</f>
        <v>#N/A</v>
      </c>
      <c r="F50" s="164">
        <f>IF(ISNUMBER('実質公債費比率（分子）の構造'!L$53),'実質公債費比率（分子）の構造'!L$53,NA())</f>
        <v>1141</v>
      </c>
      <c r="G50" s="164" t="e">
        <f>NA()</f>
        <v>#N/A</v>
      </c>
      <c r="H50" s="164" t="e">
        <f>NA()</f>
        <v>#N/A</v>
      </c>
      <c r="I50" s="164">
        <f>IF(ISNUMBER('実質公債費比率（分子）の構造'!M$53),'実質公債費比率（分子）の構造'!M$53,NA())</f>
        <v>1207</v>
      </c>
      <c r="J50" s="164" t="e">
        <f>NA()</f>
        <v>#N/A</v>
      </c>
      <c r="K50" s="164" t="e">
        <f>NA()</f>
        <v>#N/A</v>
      </c>
      <c r="L50" s="164">
        <f>IF(ISNUMBER('実質公債費比率（分子）の構造'!N$53),'実質公債費比率（分子）の構造'!N$53,NA())</f>
        <v>1338</v>
      </c>
      <c r="M50" s="164" t="e">
        <f>NA()</f>
        <v>#N/A</v>
      </c>
      <c r="N50" s="164" t="e">
        <f>NA()</f>
        <v>#N/A</v>
      </c>
      <c r="O50" s="164">
        <f>IF(ISNUMBER('実質公債費比率（分子）の構造'!O$53),'実質公債費比率（分子）の構造'!O$53,NA())</f>
        <v>1240</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15678</v>
      </c>
      <c r="E56" s="163"/>
      <c r="F56" s="163"/>
      <c r="G56" s="163">
        <f>'将来負担比率（分子）の構造'!J$52</f>
        <v>15427</v>
      </c>
      <c r="H56" s="163"/>
      <c r="I56" s="163"/>
      <c r="J56" s="163">
        <f>'将来負担比率（分子）の構造'!K$52</f>
        <v>15036</v>
      </c>
      <c r="K56" s="163"/>
      <c r="L56" s="163"/>
      <c r="M56" s="163">
        <f>'将来負担比率（分子）の構造'!L$52</f>
        <v>14655</v>
      </c>
      <c r="N56" s="163"/>
      <c r="O56" s="163"/>
      <c r="P56" s="163">
        <f>'将来負担比率（分子）の構造'!M$52</f>
        <v>13772</v>
      </c>
    </row>
    <row r="57" spans="1:16" x14ac:dyDescent="0.2">
      <c r="A57" s="163" t="s">
        <v>42</v>
      </c>
      <c r="B57" s="163"/>
      <c r="C57" s="163"/>
      <c r="D57" s="163">
        <f>'将来負担比率（分子）の構造'!I$51</f>
        <v>2531</v>
      </c>
      <c r="E57" s="163"/>
      <c r="F57" s="163"/>
      <c r="G57" s="163">
        <f>'将来負担比率（分子）の構造'!J$51</f>
        <v>2479</v>
      </c>
      <c r="H57" s="163"/>
      <c r="I57" s="163"/>
      <c r="J57" s="163">
        <f>'将来負担比率（分子）の構造'!K$51</f>
        <v>2472</v>
      </c>
      <c r="K57" s="163"/>
      <c r="L57" s="163"/>
      <c r="M57" s="163">
        <f>'将来負担比率（分子）の構造'!L$51</f>
        <v>1882</v>
      </c>
      <c r="N57" s="163"/>
      <c r="O57" s="163"/>
      <c r="P57" s="163">
        <f>'将来負担比率（分子）の構造'!M$51</f>
        <v>2452</v>
      </c>
    </row>
    <row r="58" spans="1:16" x14ac:dyDescent="0.2">
      <c r="A58" s="163" t="s">
        <v>41</v>
      </c>
      <c r="B58" s="163"/>
      <c r="C58" s="163"/>
      <c r="D58" s="163">
        <f>'将来負担比率（分子）の構造'!I$50</f>
        <v>3128</v>
      </c>
      <c r="E58" s="163"/>
      <c r="F58" s="163"/>
      <c r="G58" s="163">
        <f>'将来負担比率（分子）の構造'!J$50</f>
        <v>4238</v>
      </c>
      <c r="H58" s="163"/>
      <c r="I58" s="163"/>
      <c r="J58" s="163">
        <f>'将来負担比率（分子）の構造'!K$50</f>
        <v>4865</v>
      </c>
      <c r="K58" s="163"/>
      <c r="L58" s="163"/>
      <c r="M58" s="163">
        <f>'将来負担比率（分子）の構造'!L$50</f>
        <v>4271</v>
      </c>
      <c r="N58" s="163"/>
      <c r="O58" s="163"/>
      <c r="P58" s="163">
        <f>'将来負担比率（分子）の構造'!M$50</f>
        <v>3695</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3</v>
      </c>
      <c r="C61" s="163"/>
      <c r="D61" s="163"/>
      <c r="E61" s="163" t="str">
        <f>'将来負担比率（分子）の構造'!J$46</f>
        <v>-</v>
      </c>
      <c r="F61" s="163"/>
      <c r="G61" s="163"/>
      <c r="H61" s="163">
        <f>'将来負担比率（分子）の構造'!K$46</f>
        <v>2</v>
      </c>
      <c r="I61" s="163"/>
      <c r="J61" s="163"/>
      <c r="K61" s="163">
        <f>'将来負担比率（分子）の構造'!L$46</f>
        <v>2</v>
      </c>
      <c r="L61" s="163"/>
      <c r="M61" s="163"/>
      <c r="N61" s="163" t="str">
        <f>'将来負担比率（分子）の構造'!M$46</f>
        <v>-</v>
      </c>
      <c r="O61" s="163"/>
      <c r="P61" s="163"/>
    </row>
    <row r="62" spans="1:16" x14ac:dyDescent="0.2">
      <c r="A62" s="163" t="s">
        <v>35</v>
      </c>
      <c r="B62" s="163">
        <f>'将来負担比率（分子）の構造'!I$45</f>
        <v>2767</v>
      </c>
      <c r="C62" s="163"/>
      <c r="D62" s="163"/>
      <c r="E62" s="163">
        <f>'将来負担比率（分子）の構造'!J$45</f>
        <v>2750</v>
      </c>
      <c r="F62" s="163"/>
      <c r="G62" s="163"/>
      <c r="H62" s="163">
        <f>'将来負担比率（分子）の構造'!K$45</f>
        <v>2709</v>
      </c>
      <c r="I62" s="163"/>
      <c r="J62" s="163"/>
      <c r="K62" s="163">
        <f>'将来負担比率（分子）の構造'!L$45</f>
        <v>2670</v>
      </c>
      <c r="L62" s="163"/>
      <c r="M62" s="163"/>
      <c r="N62" s="163">
        <f>'将来負担比率（分子）の構造'!M$45</f>
        <v>2652</v>
      </c>
      <c r="O62" s="163"/>
      <c r="P62" s="163"/>
    </row>
    <row r="63" spans="1:16" x14ac:dyDescent="0.2">
      <c r="A63" s="163" t="s">
        <v>34</v>
      </c>
      <c r="B63" s="163">
        <f>'将来負担比率（分子）の構造'!I$44</f>
        <v>408</v>
      </c>
      <c r="C63" s="163"/>
      <c r="D63" s="163"/>
      <c r="E63" s="163">
        <f>'将来負担比率（分子）の構造'!J$44</f>
        <v>1030</v>
      </c>
      <c r="F63" s="163"/>
      <c r="G63" s="163"/>
      <c r="H63" s="163">
        <f>'将来負担比率（分子）の構造'!K$44</f>
        <v>1278</v>
      </c>
      <c r="I63" s="163"/>
      <c r="J63" s="163"/>
      <c r="K63" s="163">
        <f>'将来負担比率（分子）の構造'!L$44</f>
        <v>1578</v>
      </c>
      <c r="L63" s="163"/>
      <c r="M63" s="163"/>
      <c r="N63" s="163">
        <f>'将来負担比率（分子）の構造'!M$44</f>
        <v>1480</v>
      </c>
      <c r="O63" s="163"/>
      <c r="P63" s="163"/>
    </row>
    <row r="64" spans="1:16" x14ac:dyDescent="0.2">
      <c r="A64" s="163" t="s">
        <v>33</v>
      </c>
      <c r="B64" s="163">
        <f>'将来負担比率（分子）の構造'!I$43</f>
        <v>5472</v>
      </c>
      <c r="C64" s="163"/>
      <c r="D64" s="163"/>
      <c r="E64" s="163">
        <f>'将来負担比率（分子）の構造'!J$43</f>
        <v>5323</v>
      </c>
      <c r="F64" s="163"/>
      <c r="G64" s="163"/>
      <c r="H64" s="163">
        <f>'将来負担比率（分子）の構造'!K$43</f>
        <v>5013</v>
      </c>
      <c r="I64" s="163"/>
      <c r="J64" s="163"/>
      <c r="K64" s="163">
        <f>'将来負担比率（分子）の構造'!L$43</f>
        <v>3715</v>
      </c>
      <c r="L64" s="163"/>
      <c r="M64" s="163"/>
      <c r="N64" s="163">
        <f>'将来負担比率（分子）の構造'!M$43</f>
        <v>4892</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23122</v>
      </c>
      <c r="C66" s="163"/>
      <c r="D66" s="163"/>
      <c r="E66" s="163">
        <f>'将来負担比率（分子）の構造'!J$41</f>
        <v>23847</v>
      </c>
      <c r="F66" s="163"/>
      <c r="G66" s="163"/>
      <c r="H66" s="163">
        <f>'将来負担比率（分子）の構造'!K$41</f>
        <v>22803</v>
      </c>
      <c r="I66" s="163"/>
      <c r="J66" s="163"/>
      <c r="K66" s="163">
        <f>'将来負担比率（分子）の構造'!L$41</f>
        <v>22386</v>
      </c>
      <c r="L66" s="163"/>
      <c r="M66" s="163"/>
      <c r="N66" s="163">
        <f>'将来負担比率（分子）の構造'!M$41</f>
        <v>21150</v>
      </c>
      <c r="O66" s="163"/>
      <c r="P66" s="163"/>
    </row>
    <row r="67" spans="1:16" x14ac:dyDescent="0.2">
      <c r="A67" s="163" t="s">
        <v>71</v>
      </c>
      <c r="B67" s="163" t="e">
        <f>NA()</f>
        <v>#N/A</v>
      </c>
      <c r="C67" s="163">
        <f>IF(ISNUMBER('将来負担比率（分子）の構造'!I$53), IF('将来負担比率（分子）の構造'!I$53 &lt; 0, 0, '将来負担比率（分子）の構造'!I$53), NA())</f>
        <v>10434</v>
      </c>
      <c r="D67" s="163" t="e">
        <f>NA()</f>
        <v>#N/A</v>
      </c>
      <c r="E67" s="163" t="e">
        <f>NA()</f>
        <v>#N/A</v>
      </c>
      <c r="F67" s="163">
        <f>IF(ISNUMBER('将来負担比率（分子）の構造'!J$53), IF('将来負担比率（分子）の構造'!J$53 &lt; 0, 0, '将来負担比率（分子）の構造'!J$53), NA())</f>
        <v>10805</v>
      </c>
      <c r="G67" s="163" t="e">
        <f>NA()</f>
        <v>#N/A</v>
      </c>
      <c r="H67" s="163" t="e">
        <f>NA()</f>
        <v>#N/A</v>
      </c>
      <c r="I67" s="163">
        <f>IF(ISNUMBER('将来負担比率（分子）の構造'!K$53), IF('将来負担比率（分子）の構造'!K$53 &lt; 0, 0, '将来負担比率（分子）の構造'!K$53), NA())</f>
        <v>9433</v>
      </c>
      <c r="J67" s="163" t="e">
        <f>NA()</f>
        <v>#N/A</v>
      </c>
      <c r="K67" s="163" t="e">
        <f>NA()</f>
        <v>#N/A</v>
      </c>
      <c r="L67" s="163">
        <f>IF(ISNUMBER('将来負担比率（分子）の構造'!L$53), IF('将来負担比率（分子）の構造'!L$53 &lt; 0, 0, '将来負担比率（分子）の構造'!L$53), NA())</f>
        <v>9543</v>
      </c>
      <c r="M67" s="163" t="e">
        <f>NA()</f>
        <v>#N/A</v>
      </c>
      <c r="N67" s="163" t="e">
        <f>NA()</f>
        <v>#N/A</v>
      </c>
      <c r="O67" s="163">
        <f>IF(ISNUMBER('将来負担比率（分子）の構造'!M$53), IF('将来負担比率（分子）の構造'!M$53 &lt; 0, 0, '将来負担比率（分子）の構造'!M$53), NA())</f>
        <v>10256</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2775</v>
      </c>
      <c r="C72" s="167">
        <f>基金残高に係る経年分析!G55</f>
        <v>2058</v>
      </c>
      <c r="D72" s="167">
        <f>基金残高に係る経年分析!H55</f>
        <v>1704</v>
      </c>
    </row>
    <row r="73" spans="1:16" x14ac:dyDescent="0.2">
      <c r="A73" s="166" t="s">
        <v>74</v>
      </c>
      <c r="B73" s="167">
        <f>基金残高に係る経年分析!F56</f>
        <v>623</v>
      </c>
      <c r="C73" s="167">
        <f>基金残高に係る経年分析!G56</f>
        <v>675</v>
      </c>
      <c r="D73" s="167">
        <f>基金残高に係る経年分析!H56</f>
        <v>512</v>
      </c>
    </row>
    <row r="74" spans="1:16" x14ac:dyDescent="0.2">
      <c r="A74" s="166" t="s">
        <v>75</v>
      </c>
      <c r="B74" s="167">
        <f>基金残高に係る経年分析!F57</f>
        <v>1347</v>
      </c>
      <c r="C74" s="167">
        <f>基金残高に係る経年分析!G57</f>
        <v>1231</v>
      </c>
      <c r="D74" s="167">
        <f>基金残高に係る経年分析!H57</f>
        <v>1231</v>
      </c>
    </row>
  </sheetData>
  <sheetProtection algorithmName="SHA-512" hashValue="QMD+EQBE+LlBQgasfu/5Y3cBDjpzi4FG/Lz0E2x8eDhuifUvw8QBoQmj6Xs6MYAS4E8f21HC6cF1LEIti5RTPg==" saltValue="QeMN6kq0Elaq+uMbPWEoR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F0"/>
    <pageSetUpPr fitToPage="1"/>
  </sheetPr>
  <dimension ref="B1:EM49"/>
  <sheetViews>
    <sheetView showGridLines="0" topLeftCell="AN28"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201</v>
      </c>
      <c r="DI1" s="718"/>
      <c r="DJ1" s="718"/>
      <c r="DK1" s="718"/>
      <c r="DL1" s="718"/>
      <c r="DM1" s="718"/>
      <c r="DN1" s="719"/>
      <c r="DO1" s="202"/>
      <c r="DP1" s="717" t="s">
        <v>202</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203</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9" t="s">
        <v>204</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205</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206</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2">
      <c r="B4" s="679" t="s">
        <v>1</v>
      </c>
      <c r="C4" s="680"/>
      <c r="D4" s="680"/>
      <c r="E4" s="680"/>
      <c r="F4" s="680"/>
      <c r="G4" s="680"/>
      <c r="H4" s="680"/>
      <c r="I4" s="680"/>
      <c r="J4" s="680"/>
      <c r="K4" s="680"/>
      <c r="L4" s="680"/>
      <c r="M4" s="680"/>
      <c r="N4" s="680"/>
      <c r="O4" s="680"/>
      <c r="P4" s="680"/>
      <c r="Q4" s="681"/>
      <c r="R4" s="679" t="s">
        <v>207</v>
      </c>
      <c r="S4" s="680"/>
      <c r="T4" s="680"/>
      <c r="U4" s="680"/>
      <c r="V4" s="680"/>
      <c r="W4" s="680"/>
      <c r="X4" s="680"/>
      <c r="Y4" s="681"/>
      <c r="Z4" s="679" t="s">
        <v>208</v>
      </c>
      <c r="AA4" s="680"/>
      <c r="AB4" s="680"/>
      <c r="AC4" s="681"/>
      <c r="AD4" s="679" t="s">
        <v>209</v>
      </c>
      <c r="AE4" s="680"/>
      <c r="AF4" s="680"/>
      <c r="AG4" s="680"/>
      <c r="AH4" s="680"/>
      <c r="AI4" s="680"/>
      <c r="AJ4" s="680"/>
      <c r="AK4" s="681"/>
      <c r="AL4" s="679" t="s">
        <v>208</v>
      </c>
      <c r="AM4" s="680"/>
      <c r="AN4" s="680"/>
      <c r="AO4" s="681"/>
      <c r="AP4" s="720" t="s">
        <v>210</v>
      </c>
      <c r="AQ4" s="720"/>
      <c r="AR4" s="720"/>
      <c r="AS4" s="720"/>
      <c r="AT4" s="720"/>
      <c r="AU4" s="720"/>
      <c r="AV4" s="720"/>
      <c r="AW4" s="720"/>
      <c r="AX4" s="720"/>
      <c r="AY4" s="720"/>
      <c r="AZ4" s="720"/>
      <c r="BA4" s="720"/>
      <c r="BB4" s="720"/>
      <c r="BC4" s="720"/>
      <c r="BD4" s="720"/>
      <c r="BE4" s="720"/>
      <c r="BF4" s="720"/>
      <c r="BG4" s="720" t="s">
        <v>211</v>
      </c>
      <c r="BH4" s="720"/>
      <c r="BI4" s="720"/>
      <c r="BJ4" s="720"/>
      <c r="BK4" s="720"/>
      <c r="BL4" s="720"/>
      <c r="BM4" s="720"/>
      <c r="BN4" s="720"/>
      <c r="BO4" s="720" t="s">
        <v>208</v>
      </c>
      <c r="BP4" s="720"/>
      <c r="BQ4" s="720"/>
      <c r="BR4" s="720"/>
      <c r="BS4" s="720" t="s">
        <v>212</v>
      </c>
      <c r="BT4" s="720"/>
      <c r="BU4" s="720"/>
      <c r="BV4" s="720"/>
      <c r="BW4" s="720"/>
      <c r="BX4" s="720"/>
      <c r="BY4" s="720"/>
      <c r="BZ4" s="720"/>
      <c r="CA4" s="720"/>
      <c r="CB4" s="720"/>
      <c r="CD4" s="679" t="s">
        <v>213</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2">
      <c r="B5" s="676" t="s">
        <v>214</v>
      </c>
      <c r="C5" s="677"/>
      <c r="D5" s="677"/>
      <c r="E5" s="677"/>
      <c r="F5" s="677"/>
      <c r="G5" s="677"/>
      <c r="H5" s="677"/>
      <c r="I5" s="677"/>
      <c r="J5" s="677"/>
      <c r="K5" s="677"/>
      <c r="L5" s="677"/>
      <c r="M5" s="677"/>
      <c r="N5" s="677"/>
      <c r="O5" s="677"/>
      <c r="P5" s="677"/>
      <c r="Q5" s="678"/>
      <c r="R5" s="673">
        <v>6433997</v>
      </c>
      <c r="S5" s="674"/>
      <c r="T5" s="674"/>
      <c r="U5" s="674"/>
      <c r="V5" s="674"/>
      <c r="W5" s="674"/>
      <c r="X5" s="674"/>
      <c r="Y5" s="702"/>
      <c r="Z5" s="715">
        <v>31.2</v>
      </c>
      <c r="AA5" s="715"/>
      <c r="AB5" s="715"/>
      <c r="AC5" s="715"/>
      <c r="AD5" s="716">
        <v>6258591</v>
      </c>
      <c r="AE5" s="716"/>
      <c r="AF5" s="716"/>
      <c r="AG5" s="716"/>
      <c r="AH5" s="716"/>
      <c r="AI5" s="716"/>
      <c r="AJ5" s="716"/>
      <c r="AK5" s="716"/>
      <c r="AL5" s="703">
        <v>55.8</v>
      </c>
      <c r="AM5" s="685"/>
      <c r="AN5" s="685"/>
      <c r="AO5" s="704"/>
      <c r="AP5" s="676" t="s">
        <v>215</v>
      </c>
      <c r="AQ5" s="677"/>
      <c r="AR5" s="677"/>
      <c r="AS5" s="677"/>
      <c r="AT5" s="677"/>
      <c r="AU5" s="677"/>
      <c r="AV5" s="677"/>
      <c r="AW5" s="677"/>
      <c r="AX5" s="677"/>
      <c r="AY5" s="677"/>
      <c r="AZ5" s="677"/>
      <c r="BA5" s="677"/>
      <c r="BB5" s="677"/>
      <c r="BC5" s="677"/>
      <c r="BD5" s="677"/>
      <c r="BE5" s="677"/>
      <c r="BF5" s="678"/>
      <c r="BG5" s="621">
        <v>6237057</v>
      </c>
      <c r="BH5" s="622"/>
      <c r="BI5" s="622"/>
      <c r="BJ5" s="622"/>
      <c r="BK5" s="622"/>
      <c r="BL5" s="622"/>
      <c r="BM5" s="622"/>
      <c r="BN5" s="623"/>
      <c r="BO5" s="659">
        <v>96.9</v>
      </c>
      <c r="BP5" s="659"/>
      <c r="BQ5" s="659"/>
      <c r="BR5" s="659"/>
      <c r="BS5" s="660">
        <v>93885</v>
      </c>
      <c r="BT5" s="660"/>
      <c r="BU5" s="660"/>
      <c r="BV5" s="660"/>
      <c r="BW5" s="660"/>
      <c r="BX5" s="660"/>
      <c r="BY5" s="660"/>
      <c r="BZ5" s="660"/>
      <c r="CA5" s="660"/>
      <c r="CB5" s="695"/>
      <c r="CD5" s="679" t="s">
        <v>210</v>
      </c>
      <c r="CE5" s="680"/>
      <c r="CF5" s="680"/>
      <c r="CG5" s="680"/>
      <c r="CH5" s="680"/>
      <c r="CI5" s="680"/>
      <c r="CJ5" s="680"/>
      <c r="CK5" s="680"/>
      <c r="CL5" s="680"/>
      <c r="CM5" s="680"/>
      <c r="CN5" s="680"/>
      <c r="CO5" s="680"/>
      <c r="CP5" s="680"/>
      <c r="CQ5" s="681"/>
      <c r="CR5" s="679" t="s">
        <v>216</v>
      </c>
      <c r="CS5" s="680"/>
      <c r="CT5" s="680"/>
      <c r="CU5" s="680"/>
      <c r="CV5" s="680"/>
      <c r="CW5" s="680"/>
      <c r="CX5" s="680"/>
      <c r="CY5" s="681"/>
      <c r="CZ5" s="679" t="s">
        <v>208</v>
      </c>
      <c r="DA5" s="680"/>
      <c r="DB5" s="680"/>
      <c r="DC5" s="681"/>
      <c r="DD5" s="679" t="s">
        <v>217</v>
      </c>
      <c r="DE5" s="680"/>
      <c r="DF5" s="680"/>
      <c r="DG5" s="680"/>
      <c r="DH5" s="680"/>
      <c r="DI5" s="680"/>
      <c r="DJ5" s="680"/>
      <c r="DK5" s="680"/>
      <c r="DL5" s="680"/>
      <c r="DM5" s="680"/>
      <c r="DN5" s="680"/>
      <c r="DO5" s="680"/>
      <c r="DP5" s="681"/>
      <c r="DQ5" s="679" t="s">
        <v>218</v>
      </c>
      <c r="DR5" s="680"/>
      <c r="DS5" s="680"/>
      <c r="DT5" s="680"/>
      <c r="DU5" s="680"/>
      <c r="DV5" s="680"/>
      <c r="DW5" s="680"/>
      <c r="DX5" s="680"/>
      <c r="DY5" s="680"/>
      <c r="DZ5" s="680"/>
      <c r="EA5" s="680"/>
      <c r="EB5" s="680"/>
      <c r="EC5" s="681"/>
    </row>
    <row r="6" spans="2:143" ht="11.25" customHeight="1" x14ac:dyDescent="0.2">
      <c r="B6" s="618" t="s">
        <v>219</v>
      </c>
      <c r="C6" s="619"/>
      <c r="D6" s="619"/>
      <c r="E6" s="619"/>
      <c r="F6" s="619"/>
      <c r="G6" s="619"/>
      <c r="H6" s="619"/>
      <c r="I6" s="619"/>
      <c r="J6" s="619"/>
      <c r="K6" s="619"/>
      <c r="L6" s="619"/>
      <c r="M6" s="619"/>
      <c r="N6" s="619"/>
      <c r="O6" s="619"/>
      <c r="P6" s="619"/>
      <c r="Q6" s="620"/>
      <c r="R6" s="621">
        <v>213567</v>
      </c>
      <c r="S6" s="622"/>
      <c r="T6" s="622"/>
      <c r="U6" s="622"/>
      <c r="V6" s="622"/>
      <c r="W6" s="622"/>
      <c r="X6" s="622"/>
      <c r="Y6" s="623"/>
      <c r="Z6" s="659">
        <v>1</v>
      </c>
      <c r="AA6" s="659"/>
      <c r="AB6" s="659"/>
      <c r="AC6" s="659"/>
      <c r="AD6" s="660">
        <v>213567</v>
      </c>
      <c r="AE6" s="660"/>
      <c r="AF6" s="660"/>
      <c r="AG6" s="660"/>
      <c r="AH6" s="660"/>
      <c r="AI6" s="660"/>
      <c r="AJ6" s="660"/>
      <c r="AK6" s="660"/>
      <c r="AL6" s="624">
        <v>1.9</v>
      </c>
      <c r="AM6" s="625"/>
      <c r="AN6" s="625"/>
      <c r="AO6" s="661"/>
      <c r="AP6" s="618" t="s">
        <v>220</v>
      </c>
      <c r="AQ6" s="619"/>
      <c r="AR6" s="619"/>
      <c r="AS6" s="619"/>
      <c r="AT6" s="619"/>
      <c r="AU6" s="619"/>
      <c r="AV6" s="619"/>
      <c r="AW6" s="619"/>
      <c r="AX6" s="619"/>
      <c r="AY6" s="619"/>
      <c r="AZ6" s="619"/>
      <c r="BA6" s="619"/>
      <c r="BB6" s="619"/>
      <c r="BC6" s="619"/>
      <c r="BD6" s="619"/>
      <c r="BE6" s="619"/>
      <c r="BF6" s="620"/>
      <c r="BG6" s="621">
        <v>6237057</v>
      </c>
      <c r="BH6" s="622"/>
      <c r="BI6" s="622"/>
      <c r="BJ6" s="622"/>
      <c r="BK6" s="622"/>
      <c r="BL6" s="622"/>
      <c r="BM6" s="622"/>
      <c r="BN6" s="623"/>
      <c r="BO6" s="659">
        <v>96.9</v>
      </c>
      <c r="BP6" s="659"/>
      <c r="BQ6" s="659"/>
      <c r="BR6" s="659"/>
      <c r="BS6" s="660">
        <v>93885</v>
      </c>
      <c r="BT6" s="660"/>
      <c r="BU6" s="660"/>
      <c r="BV6" s="660"/>
      <c r="BW6" s="660"/>
      <c r="BX6" s="660"/>
      <c r="BY6" s="660"/>
      <c r="BZ6" s="660"/>
      <c r="CA6" s="660"/>
      <c r="CB6" s="695"/>
      <c r="CD6" s="676" t="s">
        <v>221</v>
      </c>
      <c r="CE6" s="677"/>
      <c r="CF6" s="677"/>
      <c r="CG6" s="677"/>
      <c r="CH6" s="677"/>
      <c r="CI6" s="677"/>
      <c r="CJ6" s="677"/>
      <c r="CK6" s="677"/>
      <c r="CL6" s="677"/>
      <c r="CM6" s="677"/>
      <c r="CN6" s="677"/>
      <c r="CO6" s="677"/>
      <c r="CP6" s="677"/>
      <c r="CQ6" s="678"/>
      <c r="CR6" s="621">
        <v>200935</v>
      </c>
      <c r="CS6" s="622"/>
      <c r="CT6" s="622"/>
      <c r="CU6" s="622"/>
      <c r="CV6" s="622"/>
      <c r="CW6" s="622"/>
      <c r="CX6" s="622"/>
      <c r="CY6" s="623"/>
      <c r="CZ6" s="703">
        <v>1</v>
      </c>
      <c r="DA6" s="685"/>
      <c r="DB6" s="685"/>
      <c r="DC6" s="705"/>
      <c r="DD6" s="627" t="s">
        <v>121</v>
      </c>
      <c r="DE6" s="622"/>
      <c r="DF6" s="622"/>
      <c r="DG6" s="622"/>
      <c r="DH6" s="622"/>
      <c r="DI6" s="622"/>
      <c r="DJ6" s="622"/>
      <c r="DK6" s="622"/>
      <c r="DL6" s="622"/>
      <c r="DM6" s="622"/>
      <c r="DN6" s="622"/>
      <c r="DO6" s="622"/>
      <c r="DP6" s="623"/>
      <c r="DQ6" s="627">
        <v>200931</v>
      </c>
      <c r="DR6" s="622"/>
      <c r="DS6" s="622"/>
      <c r="DT6" s="622"/>
      <c r="DU6" s="622"/>
      <c r="DV6" s="622"/>
      <c r="DW6" s="622"/>
      <c r="DX6" s="622"/>
      <c r="DY6" s="622"/>
      <c r="DZ6" s="622"/>
      <c r="EA6" s="622"/>
      <c r="EB6" s="622"/>
      <c r="EC6" s="658"/>
    </row>
    <row r="7" spans="2:143" ht="11.25" customHeight="1" x14ac:dyDescent="0.2">
      <c r="B7" s="618" t="s">
        <v>222</v>
      </c>
      <c r="C7" s="619"/>
      <c r="D7" s="619"/>
      <c r="E7" s="619"/>
      <c r="F7" s="619"/>
      <c r="G7" s="619"/>
      <c r="H7" s="619"/>
      <c r="I7" s="619"/>
      <c r="J7" s="619"/>
      <c r="K7" s="619"/>
      <c r="L7" s="619"/>
      <c r="M7" s="619"/>
      <c r="N7" s="619"/>
      <c r="O7" s="619"/>
      <c r="P7" s="619"/>
      <c r="Q7" s="620"/>
      <c r="R7" s="621">
        <v>2053</v>
      </c>
      <c r="S7" s="622"/>
      <c r="T7" s="622"/>
      <c r="U7" s="622"/>
      <c r="V7" s="622"/>
      <c r="W7" s="622"/>
      <c r="X7" s="622"/>
      <c r="Y7" s="623"/>
      <c r="Z7" s="659">
        <v>0</v>
      </c>
      <c r="AA7" s="659"/>
      <c r="AB7" s="659"/>
      <c r="AC7" s="659"/>
      <c r="AD7" s="660">
        <v>2053</v>
      </c>
      <c r="AE7" s="660"/>
      <c r="AF7" s="660"/>
      <c r="AG7" s="660"/>
      <c r="AH7" s="660"/>
      <c r="AI7" s="660"/>
      <c r="AJ7" s="660"/>
      <c r="AK7" s="660"/>
      <c r="AL7" s="624">
        <v>0</v>
      </c>
      <c r="AM7" s="625"/>
      <c r="AN7" s="625"/>
      <c r="AO7" s="661"/>
      <c r="AP7" s="618" t="s">
        <v>223</v>
      </c>
      <c r="AQ7" s="619"/>
      <c r="AR7" s="619"/>
      <c r="AS7" s="619"/>
      <c r="AT7" s="619"/>
      <c r="AU7" s="619"/>
      <c r="AV7" s="619"/>
      <c r="AW7" s="619"/>
      <c r="AX7" s="619"/>
      <c r="AY7" s="619"/>
      <c r="AZ7" s="619"/>
      <c r="BA7" s="619"/>
      <c r="BB7" s="619"/>
      <c r="BC7" s="619"/>
      <c r="BD7" s="619"/>
      <c r="BE7" s="619"/>
      <c r="BF7" s="620"/>
      <c r="BG7" s="621">
        <v>2263158</v>
      </c>
      <c r="BH7" s="622"/>
      <c r="BI7" s="622"/>
      <c r="BJ7" s="622"/>
      <c r="BK7" s="622"/>
      <c r="BL7" s="622"/>
      <c r="BM7" s="622"/>
      <c r="BN7" s="623"/>
      <c r="BO7" s="659">
        <v>35.200000000000003</v>
      </c>
      <c r="BP7" s="659"/>
      <c r="BQ7" s="659"/>
      <c r="BR7" s="659"/>
      <c r="BS7" s="660">
        <v>93885</v>
      </c>
      <c r="BT7" s="660"/>
      <c r="BU7" s="660"/>
      <c r="BV7" s="660"/>
      <c r="BW7" s="660"/>
      <c r="BX7" s="660"/>
      <c r="BY7" s="660"/>
      <c r="BZ7" s="660"/>
      <c r="CA7" s="660"/>
      <c r="CB7" s="695"/>
      <c r="CD7" s="618" t="s">
        <v>224</v>
      </c>
      <c r="CE7" s="619"/>
      <c r="CF7" s="619"/>
      <c r="CG7" s="619"/>
      <c r="CH7" s="619"/>
      <c r="CI7" s="619"/>
      <c r="CJ7" s="619"/>
      <c r="CK7" s="619"/>
      <c r="CL7" s="619"/>
      <c r="CM7" s="619"/>
      <c r="CN7" s="619"/>
      <c r="CO7" s="619"/>
      <c r="CP7" s="619"/>
      <c r="CQ7" s="620"/>
      <c r="CR7" s="621">
        <v>1970724</v>
      </c>
      <c r="CS7" s="622"/>
      <c r="CT7" s="622"/>
      <c r="CU7" s="622"/>
      <c r="CV7" s="622"/>
      <c r="CW7" s="622"/>
      <c r="CX7" s="622"/>
      <c r="CY7" s="623"/>
      <c r="CZ7" s="659">
        <v>9.9</v>
      </c>
      <c r="DA7" s="659"/>
      <c r="DB7" s="659"/>
      <c r="DC7" s="659"/>
      <c r="DD7" s="627">
        <v>129275</v>
      </c>
      <c r="DE7" s="622"/>
      <c r="DF7" s="622"/>
      <c r="DG7" s="622"/>
      <c r="DH7" s="622"/>
      <c r="DI7" s="622"/>
      <c r="DJ7" s="622"/>
      <c r="DK7" s="622"/>
      <c r="DL7" s="622"/>
      <c r="DM7" s="622"/>
      <c r="DN7" s="622"/>
      <c r="DO7" s="622"/>
      <c r="DP7" s="623"/>
      <c r="DQ7" s="627">
        <v>1610349</v>
      </c>
      <c r="DR7" s="622"/>
      <c r="DS7" s="622"/>
      <c r="DT7" s="622"/>
      <c r="DU7" s="622"/>
      <c r="DV7" s="622"/>
      <c r="DW7" s="622"/>
      <c r="DX7" s="622"/>
      <c r="DY7" s="622"/>
      <c r="DZ7" s="622"/>
      <c r="EA7" s="622"/>
      <c r="EB7" s="622"/>
      <c r="EC7" s="658"/>
    </row>
    <row r="8" spans="2:143" ht="11.25" customHeight="1" x14ac:dyDescent="0.2">
      <c r="B8" s="618" t="s">
        <v>225</v>
      </c>
      <c r="C8" s="619"/>
      <c r="D8" s="619"/>
      <c r="E8" s="619"/>
      <c r="F8" s="619"/>
      <c r="G8" s="619"/>
      <c r="H8" s="619"/>
      <c r="I8" s="619"/>
      <c r="J8" s="619"/>
      <c r="K8" s="619"/>
      <c r="L8" s="619"/>
      <c r="M8" s="619"/>
      <c r="N8" s="619"/>
      <c r="O8" s="619"/>
      <c r="P8" s="619"/>
      <c r="Q8" s="620"/>
      <c r="R8" s="621">
        <v>41399</v>
      </c>
      <c r="S8" s="622"/>
      <c r="T8" s="622"/>
      <c r="U8" s="622"/>
      <c r="V8" s="622"/>
      <c r="W8" s="622"/>
      <c r="X8" s="622"/>
      <c r="Y8" s="623"/>
      <c r="Z8" s="659">
        <v>0.2</v>
      </c>
      <c r="AA8" s="659"/>
      <c r="AB8" s="659"/>
      <c r="AC8" s="659"/>
      <c r="AD8" s="660">
        <v>41399</v>
      </c>
      <c r="AE8" s="660"/>
      <c r="AF8" s="660"/>
      <c r="AG8" s="660"/>
      <c r="AH8" s="660"/>
      <c r="AI8" s="660"/>
      <c r="AJ8" s="660"/>
      <c r="AK8" s="660"/>
      <c r="AL8" s="624">
        <v>0.4</v>
      </c>
      <c r="AM8" s="625"/>
      <c r="AN8" s="625"/>
      <c r="AO8" s="661"/>
      <c r="AP8" s="618" t="s">
        <v>226</v>
      </c>
      <c r="AQ8" s="619"/>
      <c r="AR8" s="619"/>
      <c r="AS8" s="619"/>
      <c r="AT8" s="619"/>
      <c r="AU8" s="619"/>
      <c r="AV8" s="619"/>
      <c r="AW8" s="619"/>
      <c r="AX8" s="619"/>
      <c r="AY8" s="619"/>
      <c r="AZ8" s="619"/>
      <c r="BA8" s="619"/>
      <c r="BB8" s="619"/>
      <c r="BC8" s="619"/>
      <c r="BD8" s="619"/>
      <c r="BE8" s="619"/>
      <c r="BF8" s="620"/>
      <c r="BG8" s="621">
        <v>63790</v>
      </c>
      <c r="BH8" s="622"/>
      <c r="BI8" s="622"/>
      <c r="BJ8" s="622"/>
      <c r="BK8" s="622"/>
      <c r="BL8" s="622"/>
      <c r="BM8" s="622"/>
      <c r="BN8" s="623"/>
      <c r="BO8" s="659">
        <v>1</v>
      </c>
      <c r="BP8" s="659"/>
      <c r="BQ8" s="659"/>
      <c r="BR8" s="659"/>
      <c r="BS8" s="660" t="s">
        <v>121</v>
      </c>
      <c r="BT8" s="660"/>
      <c r="BU8" s="660"/>
      <c r="BV8" s="660"/>
      <c r="BW8" s="660"/>
      <c r="BX8" s="660"/>
      <c r="BY8" s="660"/>
      <c r="BZ8" s="660"/>
      <c r="CA8" s="660"/>
      <c r="CB8" s="695"/>
      <c r="CD8" s="618" t="s">
        <v>227</v>
      </c>
      <c r="CE8" s="619"/>
      <c r="CF8" s="619"/>
      <c r="CG8" s="619"/>
      <c r="CH8" s="619"/>
      <c r="CI8" s="619"/>
      <c r="CJ8" s="619"/>
      <c r="CK8" s="619"/>
      <c r="CL8" s="619"/>
      <c r="CM8" s="619"/>
      <c r="CN8" s="619"/>
      <c r="CO8" s="619"/>
      <c r="CP8" s="619"/>
      <c r="CQ8" s="620"/>
      <c r="CR8" s="621">
        <v>7518243</v>
      </c>
      <c r="CS8" s="622"/>
      <c r="CT8" s="622"/>
      <c r="CU8" s="622"/>
      <c r="CV8" s="622"/>
      <c r="CW8" s="622"/>
      <c r="CX8" s="622"/>
      <c r="CY8" s="623"/>
      <c r="CZ8" s="659">
        <v>37.6</v>
      </c>
      <c r="DA8" s="659"/>
      <c r="DB8" s="659"/>
      <c r="DC8" s="659"/>
      <c r="DD8" s="627">
        <v>71232</v>
      </c>
      <c r="DE8" s="622"/>
      <c r="DF8" s="622"/>
      <c r="DG8" s="622"/>
      <c r="DH8" s="622"/>
      <c r="DI8" s="622"/>
      <c r="DJ8" s="622"/>
      <c r="DK8" s="622"/>
      <c r="DL8" s="622"/>
      <c r="DM8" s="622"/>
      <c r="DN8" s="622"/>
      <c r="DO8" s="622"/>
      <c r="DP8" s="623"/>
      <c r="DQ8" s="627">
        <v>3999550</v>
      </c>
      <c r="DR8" s="622"/>
      <c r="DS8" s="622"/>
      <c r="DT8" s="622"/>
      <c r="DU8" s="622"/>
      <c r="DV8" s="622"/>
      <c r="DW8" s="622"/>
      <c r="DX8" s="622"/>
      <c r="DY8" s="622"/>
      <c r="DZ8" s="622"/>
      <c r="EA8" s="622"/>
      <c r="EB8" s="622"/>
      <c r="EC8" s="658"/>
    </row>
    <row r="9" spans="2:143" ht="11.25" customHeight="1" x14ac:dyDescent="0.2">
      <c r="B9" s="618" t="s">
        <v>228</v>
      </c>
      <c r="C9" s="619"/>
      <c r="D9" s="619"/>
      <c r="E9" s="619"/>
      <c r="F9" s="619"/>
      <c r="G9" s="619"/>
      <c r="H9" s="619"/>
      <c r="I9" s="619"/>
      <c r="J9" s="619"/>
      <c r="K9" s="619"/>
      <c r="L9" s="619"/>
      <c r="M9" s="619"/>
      <c r="N9" s="619"/>
      <c r="O9" s="619"/>
      <c r="P9" s="619"/>
      <c r="Q9" s="620"/>
      <c r="R9" s="621">
        <v>57545</v>
      </c>
      <c r="S9" s="622"/>
      <c r="T9" s="622"/>
      <c r="U9" s="622"/>
      <c r="V9" s="622"/>
      <c r="W9" s="622"/>
      <c r="X9" s="622"/>
      <c r="Y9" s="623"/>
      <c r="Z9" s="659">
        <v>0.3</v>
      </c>
      <c r="AA9" s="659"/>
      <c r="AB9" s="659"/>
      <c r="AC9" s="659"/>
      <c r="AD9" s="660">
        <v>57545</v>
      </c>
      <c r="AE9" s="660"/>
      <c r="AF9" s="660"/>
      <c r="AG9" s="660"/>
      <c r="AH9" s="660"/>
      <c r="AI9" s="660"/>
      <c r="AJ9" s="660"/>
      <c r="AK9" s="660"/>
      <c r="AL9" s="624">
        <v>0.5</v>
      </c>
      <c r="AM9" s="625"/>
      <c r="AN9" s="625"/>
      <c r="AO9" s="661"/>
      <c r="AP9" s="618" t="s">
        <v>229</v>
      </c>
      <c r="AQ9" s="619"/>
      <c r="AR9" s="619"/>
      <c r="AS9" s="619"/>
      <c r="AT9" s="619"/>
      <c r="AU9" s="619"/>
      <c r="AV9" s="619"/>
      <c r="AW9" s="619"/>
      <c r="AX9" s="619"/>
      <c r="AY9" s="619"/>
      <c r="AZ9" s="619"/>
      <c r="BA9" s="619"/>
      <c r="BB9" s="619"/>
      <c r="BC9" s="619"/>
      <c r="BD9" s="619"/>
      <c r="BE9" s="619"/>
      <c r="BF9" s="620"/>
      <c r="BG9" s="621">
        <v>1760445</v>
      </c>
      <c r="BH9" s="622"/>
      <c r="BI9" s="622"/>
      <c r="BJ9" s="622"/>
      <c r="BK9" s="622"/>
      <c r="BL9" s="622"/>
      <c r="BM9" s="622"/>
      <c r="BN9" s="623"/>
      <c r="BO9" s="659">
        <v>27.4</v>
      </c>
      <c r="BP9" s="659"/>
      <c r="BQ9" s="659"/>
      <c r="BR9" s="659"/>
      <c r="BS9" s="660" t="s">
        <v>121</v>
      </c>
      <c r="BT9" s="660"/>
      <c r="BU9" s="660"/>
      <c r="BV9" s="660"/>
      <c r="BW9" s="660"/>
      <c r="BX9" s="660"/>
      <c r="BY9" s="660"/>
      <c r="BZ9" s="660"/>
      <c r="CA9" s="660"/>
      <c r="CB9" s="695"/>
      <c r="CD9" s="618" t="s">
        <v>230</v>
      </c>
      <c r="CE9" s="619"/>
      <c r="CF9" s="619"/>
      <c r="CG9" s="619"/>
      <c r="CH9" s="619"/>
      <c r="CI9" s="619"/>
      <c r="CJ9" s="619"/>
      <c r="CK9" s="619"/>
      <c r="CL9" s="619"/>
      <c r="CM9" s="619"/>
      <c r="CN9" s="619"/>
      <c r="CO9" s="619"/>
      <c r="CP9" s="619"/>
      <c r="CQ9" s="620"/>
      <c r="CR9" s="621">
        <v>2601939</v>
      </c>
      <c r="CS9" s="622"/>
      <c r="CT9" s="622"/>
      <c r="CU9" s="622"/>
      <c r="CV9" s="622"/>
      <c r="CW9" s="622"/>
      <c r="CX9" s="622"/>
      <c r="CY9" s="623"/>
      <c r="CZ9" s="659">
        <v>13</v>
      </c>
      <c r="DA9" s="659"/>
      <c r="DB9" s="659"/>
      <c r="DC9" s="659"/>
      <c r="DD9" s="627">
        <v>430702</v>
      </c>
      <c r="DE9" s="622"/>
      <c r="DF9" s="622"/>
      <c r="DG9" s="622"/>
      <c r="DH9" s="622"/>
      <c r="DI9" s="622"/>
      <c r="DJ9" s="622"/>
      <c r="DK9" s="622"/>
      <c r="DL9" s="622"/>
      <c r="DM9" s="622"/>
      <c r="DN9" s="622"/>
      <c r="DO9" s="622"/>
      <c r="DP9" s="623"/>
      <c r="DQ9" s="627">
        <v>2148870</v>
      </c>
      <c r="DR9" s="622"/>
      <c r="DS9" s="622"/>
      <c r="DT9" s="622"/>
      <c r="DU9" s="622"/>
      <c r="DV9" s="622"/>
      <c r="DW9" s="622"/>
      <c r="DX9" s="622"/>
      <c r="DY9" s="622"/>
      <c r="DZ9" s="622"/>
      <c r="EA9" s="622"/>
      <c r="EB9" s="622"/>
      <c r="EC9" s="658"/>
    </row>
    <row r="10" spans="2:143" ht="11.25" customHeight="1" x14ac:dyDescent="0.2">
      <c r="B10" s="618" t="s">
        <v>231</v>
      </c>
      <c r="C10" s="619"/>
      <c r="D10" s="619"/>
      <c r="E10" s="619"/>
      <c r="F10" s="619"/>
      <c r="G10" s="619"/>
      <c r="H10" s="619"/>
      <c r="I10" s="619"/>
      <c r="J10" s="619"/>
      <c r="K10" s="619"/>
      <c r="L10" s="619"/>
      <c r="M10" s="619"/>
      <c r="N10" s="619"/>
      <c r="O10" s="619"/>
      <c r="P10" s="619"/>
      <c r="Q10" s="620"/>
      <c r="R10" s="621" t="s">
        <v>121</v>
      </c>
      <c r="S10" s="622"/>
      <c r="T10" s="622"/>
      <c r="U10" s="622"/>
      <c r="V10" s="622"/>
      <c r="W10" s="622"/>
      <c r="X10" s="622"/>
      <c r="Y10" s="623"/>
      <c r="Z10" s="659" t="s">
        <v>121</v>
      </c>
      <c r="AA10" s="659"/>
      <c r="AB10" s="659"/>
      <c r="AC10" s="659"/>
      <c r="AD10" s="660" t="s">
        <v>121</v>
      </c>
      <c r="AE10" s="660"/>
      <c r="AF10" s="660"/>
      <c r="AG10" s="660"/>
      <c r="AH10" s="660"/>
      <c r="AI10" s="660"/>
      <c r="AJ10" s="660"/>
      <c r="AK10" s="660"/>
      <c r="AL10" s="624" t="s">
        <v>121</v>
      </c>
      <c r="AM10" s="625"/>
      <c r="AN10" s="625"/>
      <c r="AO10" s="661"/>
      <c r="AP10" s="618" t="s">
        <v>232</v>
      </c>
      <c r="AQ10" s="619"/>
      <c r="AR10" s="619"/>
      <c r="AS10" s="619"/>
      <c r="AT10" s="619"/>
      <c r="AU10" s="619"/>
      <c r="AV10" s="619"/>
      <c r="AW10" s="619"/>
      <c r="AX10" s="619"/>
      <c r="AY10" s="619"/>
      <c r="AZ10" s="619"/>
      <c r="BA10" s="619"/>
      <c r="BB10" s="619"/>
      <c r="BC10" s="619"/>
      <c r="BD10" s="619"/>
      <c r="BE10" s="619"/>
      <c r="BF10" s="620"/>
      <c r="BG10" s="621">
        <v>109387</v>
      </c>
      <c r="BH10" s="622"/>
      <c r="BI10" s="622"/>
      <c r="BJ10" s="622"/>
      <c r="BK10" s="622"/>
      <c r="BL10" s="622"/>
      <c r="BM10" s="622"/>
      <c r="BN10" s="623"/>
      <c r="BO10" s="659">
        <v>1.7</v>
      </c>
      <c r="BP10" s="659"/>
      <c r="BQ10" s="659"/>
      <c r="BR10" s="659"/>
      <c r="BS10" s="660" t="s">
        <v>121</v>
      </c>
      <c r="BT10" s="660"/>
      <c r="BU10" s="660"/>
      <c r="BV10" s="660"/>
      <c r="BW10" s="660"/>
      <c r="BX10" s="660"/>
      <c r="BY10" s="660"/>
      <c r="BZ10" s="660"/>
      <c r="CA10" s="660"/>
      <c r="CB10" s="695"/>
      <c r="CD10" s="618" t="s">
        <v>233</v>
      </c>
      <c r="CE10" s="619"/>
      <c r="CF10" s="619"/>
      <c r="CG10" s="619"/>
      <c r="CH10" s="619"/>
      <c r="CI10" s="619"/>
      <c r="CJ10" s="619"/>
      <c r="CK10" s="619"/>
      <c r="CL10" s="619"/>
      <c r="CM10" s="619"/>
      <c r="CN10" s="619"/>
      <c r="CO10" s="619"/>
      <c r="CP10" s="619"/>
      <c r="CQ10" s="620"/>
      <c r="CR10" s="621" t="s">
        <v>121</v>
      </c>
      <c r="CS10" s="622"/>
      <c r="CT10" s="622"/>
      <c r="CU10" s="622"/>
      <c r="CV10" s="622"/>
      <c r="CW10" s="622"/>
      <c r="CX10" s="622"/>
      <c r="CY10" s="623"/>
      <c r="CZ10" s="659" t="s">
        <v>121</v>
      </c>
      <c r="DA10" s="659"/>
      <c r="DB10" s="659"/>
      <c r="DC10" s="659"/>
      <c r="DD10" s="627" t="s">
        <v>121</v>
      </c>
      <c r="DE10" s="622"/>
      <c r="DF10" s="622"/>
      <c r="DG10" s="622"/>
      <c r="DH10" s="622"/>
      <c r="DI10" s="622"/>
      <c r="DJ10" s="622"/>
      <c r="DK10" s="622"/>
      <c r="DL10" s="622"/>
      <c r="DM10" s="622"/>
      <c r="DN10" s="622"/>
      <c r="DO10" s="622"/>
      <c r="DP10" s="623"/>
      <c r="DQ10" s="627" t="s">
        <v>121</v>
      </c>
      <c r="DR10" s="622"/>
      <c r="DS10" s="622"/>
      <c r="DT10" s="622"/>
      <c r="DU10" s="622"/>
      <c r="DV10" s="622"/>
      <c r="DW10" s="622"/>
      <c r="DX10" s="622"/>
      <c r="DY10" s="622"/>
      <c r="DZ10" s="622"/>
      <c r="EA10" s="622"/>
      <c r="EB10" s="622"/>
      <c r="EC10" s="658"/>
    </row>
    <row r="11" spans="2:143" ht="11.25" customHeight="1" x14ac:dyDescent="0.2">
      <c r="B11" s="618" t="s">
        <v>234</v>
      </c>
      <c r="C11" s="619"/>
      <c r="D11" s="619"/>
      <c r="E11" s="619"/>
      <c r="F11" s="619"/>
      <c r="G11" s="619"/>
      <c r="H11" s="619"/>
      <c r="I11" s="619"/>
      <c r="J11" s="619"/>
      <c r="K11" s="619"/>
      <c r="L11" s="619"/>
      <c r="M11" s="619"/>
      <c r="N11" s="619"/>
      <c r="O11" s="619"/>
      <c r="P11" s="619"/>
      <c r="Q11" s="620"/>
      <c r="R11" s="621">
        <v>1074881</v>
      </c>
      <c r="S11" s="622"/>
      <c r="T11" s="622"/>
      <c r="U11" s="622"/>
      <c r="V11" s="622"/>
      <c r="W11" s="622"/>
      <c r="X11" s="622"/>
      <c r="Y11" s="623"/>
      <c r="Z11" s="624">
        <v>5.2</v>
      </c>
      <c r="AA11" s="625"/>
      <c r="AB11" s="625"/>
      <c r="AC11" s="626"/>
      <c r="AD11" s="627">
        <v>1074881</v>
      </c>
      <c r="AE11" s="622"/>
      <c r="AF11" s="622"/>
      <c r="AG11" s="622"/>
      <c r="AH11" s="622"/>
      <c r="AI11" s="622"/>
      <c r="AJ11" s="622"/>
      <c r="AK11" s="623"/>
      <c r="AL11" s="624">
        <v>9.6</v>
      </c>
      <c r="AM11" s="625"/>
      <c r="AN11" s="625"/>
      <c r="AO11" s="661"/>
      <c r="AP11" s="618" t="s">
        <v>235</v>
      </c>
      <c r="AQ11" s="619"/>
      <c r="AR11" s="619"/>
      <c r="AS11" s="619"/>
      <c r="AT11" s="619"/>
      <c r="AU11" s="619"/>
      <c r="AV11" s="619"/>
      <c r="AW11" s="619"/>
      <c r="AX11" s="619"/>
      <c r="AY11" s="619"/>
      <c r="AZ11" s="619"/>
      <c r="BA11" s="619"/>
      <c r="BB11" s="619"/>
      <c r="BC11" s="619"/>
      <c r="BD11" s="619"/>
      <c r="BE11" s="619"/>
      <c r="BF11" s="620"/>
      <c r="BG11" s="621">
        <v>329536</v>
      </c>
      <c r="BH11" s="622"/>
      <c r="BI11" s="622"/>
      <c r="BJ11" s="622"/>
      <c r="BK11" s="622"/>
      <c r="BL11" s="622"/>
      <c r="BM11" s="622"/>
      <c r="BN11" s="623"/>
      <c r="BO11" s="659">
        <v>5.0999999999999996</v>
      </c>
      <c r="BP11" s="659"/>
      <c r="BQ11" s="659"/>
      <c r="BR11" s="659"/>
      <c r="BS11" s="660">
        <v>93885</v>
      </c>
      <c r="BT11" s="660"/>
      <c r="BU11" s="660"/>
      <c r="BV11" s="660"/>
      <c r="BW11" s="660"/>
      <c r="BX11" s="660"/>
      <c r="BY11" s="660"/>
      <c r="BZ11" s="660"/>
      <c r="CA11" s="660"/>
      <c r="CB11" s="695"/>
      <c r="CD11" s="618" t="s">
        <v>236</v>
      </c>
      <c r="CE11" s="619"/>
      <c r="CF11" s="619"/>
      <c r="CG11" s="619"/>
      <c r="CH11" s="619"/>
      <c r="CI11" s="619"/>
      <c r="CJ11" s="619"/>
      <c r="CK11" s="619"/>
      <c r="CL11" s="619"/>
      <c r="CM11" s="619"/>
      <c r="CN11" s="619"/>
      <c r="CO11" s="619"/>
      <c r="CP11" s="619"/>
      <c r="CQ11" s="620"/>
      <c r="CR11" s="621">
        <v>676664</v>
      </c>
      <c r="CS11" s="622"/>
      <c r="CT11" s="622"/>
      <c r="CU11" s="622"/>
      <c r="CV11" s="622"/>
      <c r="CW11" s="622"/>
      <c r="CX11" s="622"/>
      <c r="CY11" s="623"/>
      <c r="CZ11" s="659">
        <v>3.4</v>
      </c>
      <c r="DA11" s="659"/>
      <c r="DB11" s="659"/>
      <c r="DC11" s="659"/>
      <c r="DD11" s="627">
        <v>224919</v>
      </c>
      <c r="DE11" s="622"/>
      <c r="DF11" s="622"/>
      <c r="DG11" s="622"/>
      <c r="DH11" s="622"/>
      <c r="DI11" s="622"/>
      <c r="DJ11" s="622"/>
      <c r="DK11" s="622"/>
      <c r="DL11" s="622"/>
      <c r="DM11" s="622"/>
      <c r="DN11" s="622"/>
      <c r="DO11" s="622"/>
      <c r="DP11" s="623"/>
      <c r="DQ11" s="627">
        <v>505020</v>
      </c>
      <c r="DR11" s="622"/>
      <c r="DS11" s="622"/>
      <c r="DT11" s="622"/>
      <c r="DU11" s="622"/>
      <c r="DV11" s="622"/>
      <c r="DW11" s="622"/>
      <c r="DX11" s="622"/>
      <c r="DY11" s="622"/>
      <c r="DZ11" s="622"/>
      <c r="EA11" s="622"/>
      <c r="EB11" s="622"/>
      <c r="EC11" s="658"/>
    </row>
    <row r="12" spans="2:143" ht="11.25" customHeight="1" x14ac:dyDescent="0.2">
      <c r="B12" s="618" t="s">
        <v>237</v>
      </c>
      <c r="C12" s="619"/>
      <c r="D12" s="619"/>
      <c r="E12" s="619"/>
      <c r="F12" s="619"/>
      <c r="G12" s="619"/>
      <c r="H12" s="619"/>
      <c r="I12" s="619"/>
      <c r="J12" s="619"/>
      <c r="K12" s="619"/>
      <c r="L12" s="619"/>
      <c r="M12" s="619"/>
      <c r="N12" s="619"/>
      <c r="O12" s="619"/>
      <c r="P12" s="619"/>
      <c r="Q12" s="620"/>
      <c r="R12" s="621">
        <v>2872</v>
      </c>
      <c r="S12" s="622"/>
      <c r="T12" s="622"/>
      <c r="U12" s="622"/>
      <c r="V12" s="622"/>
      <c r="W12" s="622"/>
      <c r="X12" s="622"/>
      <c r="Y12" s="623"/>
      <c r="Z12" s="659">
        <v>0</v>
      </c>
      <c r="AA12" s="659"/>
      <c r="AB12" s="659"/>
      <c r="AC12" s="659"/>
      <c r="AD12" s="660">
        <v>2872</v>
      </c>
      <c r="AE12" s="660"/>
      <c r="AF12" s="660"/>
      <c r="AG12" s="660"/>
      <c r="AH12" s="660"/>
      <c r="AI12" s="660"/>
      <c r="AJ12" s="660"/>
      <c r="AK12" s="660"/>
      <c r="AL12" s="624">
        <v>0</v>
      </c>
      <c r="AM12" s="625"/>
      <c r="AN12" s="625"/>
      <c r="AO12" s="661"/>
      <c r="AP12" s="618" t="s">
        <v>238</v>
      </c>
      <c r="AQ12" s="619"/>
      <c r="AR12" s="619"/>
      <c r="AS12" s="619"/>
      <c r="AT12" s="619"/>
      <c r="AU12" s="619"/>
      <c r="AV12" s="619"/>
      <c r="AW12" s="619"/>
      <c r="AX12" s="619"/>
      <c r="AY12" s="619"/>
      <c r="AZ12" s="619"/>
      <c r="BA12" s="619"/>
      <c r="BB12" s="619"/>
      <c r="BC12" s="619"/>
      <c r="BD12" s="619"/>
      <c r="BE12" s="619"/>
      <c r="BF12" s="620"/>
      <c r="BG12" s="621">
        <v>3454555</v>
      </c>
      <c r="BH12" s="622"/>
      <c r="BI12" s="622"/>
      <c r="BJ12" s="622"/>
      <c r="BK12" s="622"/>
      <c r="BL12" s="622"/>
      <c r="BM12" s="622"/>
      <c r="BN12" s="623"/>
      <c r="BO12" s="659">
        <v>53.7</v>
      </c>
      <c r="BP12" s="659"/>
      <c r="BQ12" s="659"/>
      <c r="BR12" s="659"/>
      <c r="BS12" s="660" t="s">
        <v>121</v>
      </c>
      <c r="BT12" s="660"/>
      <c r="BU12" s="660"/>
      <c r="BV12" s="660"/>
      <c r="BW12" s="660"/>
      <c r="BX12" s="660"/>
      <c r="BY12" s="660"/>
      <c r="BZ12" s="660"/>
      <c r="CA12" s="660"/>
      <c r="CB12" s="695"/>
      <c r="CD12" s="618" t="s">
        <v>239</v>
      </c>
      <c r="CE12" s="619"/>
      <c r="CF12" s="619"/>
      <c r="CG12" s="619"/>
      <c r="CH12" s="619"/>
      <c r="CI12" s="619"/>
      <c r="CJ12" s="619"/>
      <c r="CK12" s="619"/>
      <c r="CL12" s="619"/>
      <c r="CM12" s="619"/>
      <c r="CN12" s="619"/>
      <c r="CO12" s="619"/>
      <c r="CP12" s="619"/>
      <c r="CQ12" s="620"/>
      <c r="CR12" s="621">
        <v>496597</v>
      </c>
      <c r="CS12" s="622"/>
      <c r="CT12" s="622"/>
      <c r="CU12" s="622"/>
      <c r="CV12" s="622"/>
      <c r="CW12" s="622"/>
      <c r="CX12" s="622"/>
      <c r="CY12" s="623"/>
      <c r="CZ12" s="659">
        <v>2.5</v>
      </c>
      <c r="DA12" s="659"/>
      <c r="DB12" s="659"/>
      <c r="DC12" s="659"/>
      <c r="DD12" s="627">
        <v>71862</v>
      </c>
      <c r="DE12" s="622"/>
      <c r="DF12" s="622"/>
      <c r="DG12" s="622"/>
      <c r="DH12" s="622"/>
      <c r="DI12" s="622"/>
      <c r="DJ12" s="622"/>
      <c r="DK12" s="622"/>
      <c r="DL12" s="622"/>
      <c r="DM12" s="622"/>
      <c r="DN12" s="622"/>
      <c r="DO12" s="622"/>
      <c r="DP12" s="623"/>
      <c r="DQ12" s="627">
        <v>409007</v>
      </c>
      <c r="DR12" s="622"/>
      <c r="DS12" s="622"/>
      <c r="DT12" s="622"/>
      <c r="DU12" s="622"/>
      <c r="DV12" s="622"/>
      <c r="DW12" s="622"/>
      <c r="DX12" s="622"/>
      <c r="DY12" s="622"/>
      <c r="DZ12" s="622"/>
      <c r="EA12" s="622"/>
      <c r="EB12" s="622"/>
      <c r="EC12" s="658"/>
    </row>
    <row r="13" spans="2:143" ht="11.25" customHeight="1" x14ac:dyDescent="0.2">
      <c r="B13" s="618" t="s">
        <v>240</v>
      </c>
      <c r="C13" s="619"/>
      <c r="D13" s="619"/>
      <c r="E13" s="619"/>
      <c r="F13" s="619"/>
      <c r="G13" s="619"/>
      <c r="H13" s="619"/>
      <c r="I13" s="619"/>
      <c r="J13" s="619"/>
      <c r="K13" s="619"/>
      <c r="L13" s="619"/>
      <c r="M13" s="619"/>
      <c r="N13" s="619"/>
      <c r="O13" s="619"/>
      <c r="P13" s="619"/>
      <c r="Q13" s="620"/>
      <c r="R13" s="621" t="s">
        <v>121</v>
      </c>
      <c r="S13" s="622"/>
      <c r="T13" s="622"/>
      <c r="U13" s="622"/>
      <c r="V13" s="622"/>
      <c r="W13" s="622"/>
      <c r="X13" s="622"/>
      <c r="Y13" s="623"/>
      <c r="Z13" s="659" t="s">
        <v>121</v>
      </c>
      <c r="AA13" s="659"/>
      <c r="AB13" s="659"/>
      <c r="AC13" s="659"/>
      <c r="AD13" s="660" t="s">
        <v>121</v>
      </c>
      <c r="AE13" s="660"/>
      <c r="AF13" s="660"/>
      <c r="AG13" s="660"/>
      <c r="AH13" s="660"/>
      <c r="AI13" s="660"/>
      <c r="AJ13" s="660"/>
      <c r="AK13" s="660"/>
      <c r="AL13" s="624" t="s">
        <v>121</v>
      </c>
      <c r="AM13" s="625"/>
      <c r="AN13" s="625"/>
      <c r="AO13" s="661"/>
      <c r="AP13" s="618" t="s">
        <v>241</v>
      </c>
      <c r="AQ13" s="619"/>
      <c r="AR13" s="619"/>
      <c r="AS13" s="619"/>
      <c r="AT13" s="619"/>
      <c r="AU13" s="619"/>
      <c r="AV13" s="619"/>
      <c r="AW13" s="619"/>
      <c r="AX13" s="619"/>
      <c r="AY13" s="619"/>
      <c r="AZ13" s="619"/>
      <c r="BA13" s="619"/>
      <c r="BB13" s="619"/>
      <c r="BC13" s="619"/>
      <c r="BD13" s="619"/>
      <c r="BE13" s="619"/>
      <c r="BF13" s="620"/>
      <c r="BG13" s="621">
        <v>3438814</v>
      </c>
      <c r="BH13" s="622"/>
      <c r="BI13" s="622"/>
      <c r="BJ13" s="622"/>
      <c r="BK13" s="622"/>
      <c r="BL13" s="622"/>
      <c r="BM13" s="622"/>
      <c r="BN13" s="623"/>
      <c r="BO13" s="659">
        <v>53.4</v>
      </c>
      <c r="BP13" s="659"/>
      <c r="BQ13" s="659"/>
      <c r="BR13" s="659"/>
      <c r="BS13" s="660" t="s">
        <v>121</v>
      </c>
      <c r="BT13" s="660"/>
      <c r="BU13" s="660"/>
      <c r="BV13" s="660"/>
      <c r="BW13" s="660"/>
      <c r="BX13" s="660"/>
      <c r="BY13" s="660"/>
      <c r="BZ13" s="660"/>
      <c r="CA13" s="660"/>
      <c r="CB13" s="695"/>
      <c r="CD13" s="618" t="s">
        <v>242</v>
      </c>
      <c r="CE13" s="619"/>
      <c r="CF13" s="619"/>
      <c r="CG13" s="619"/>
      <c r="CH13" s="619"/>
      <c r="CI13" s="619"/>
      <c r="CJ13" s="619"/>
      <c r="CK13" s="619"/>
      <c r="CL13" s="619"/>
      <c r="CM13" s="619"/>
      <c r="CN13" s="619"/>
      <c r="CO13" s="619"/>
      <c r="CP13" s="619"/>
      <c r="CQ13" s="620"/>
      <c r="CR13" s="621">
        <v>1438057</v>
      </c>
      <c r="CS13" s="622"/>
      <c r="CT13" s="622"/>
      <c r="CU13" s="622"/>
      <c r="CV13" s="622"/>
      <c r="CW13" s="622"/>
      <c r="CX13" s="622"/>
      <c r="CY13" s="623"/>
      <c r="CZ13" s="659">
        <v>7.2</v>
      </c>
      <c r="DA13" s="659"/>
      <c r="DB13" s="659"/>
      <c r="DC13" s="659"/>
      <c r="DD13" s="627">
        <v>681708</v>
      </c>
      <c r="DE13" s="622"/>
      <c r="DF13" s="622"/>
      <c r="DG13" s="622"/>
      <c r="DH13" s="622"/>
      <c r="DI13" s="622"/>
      <c r="DJ13" s="622"/>
      <c r="DK13" s="622"/>
      <c r="DL13" s="622"/>
      <c r="DM13" s="622"/>
      <c r="DN13" s="622"/>
      <c r="DO13" s="622"/>
      <c r="DP13" s="623"/>
      <c r="DQ13" s="627">
        <v>685323</v>
      </c>
      <c r="DR13" s="622"/>
      <c r="DS13" s="622"/>
      <c r="DT13" s="622"/>
      <c r="DU13" s="622"/>
      <c r="DV13" s="622"/>
      <c r="DW13" s="622"/>
      <c r="DX13" s="622"/>
      <c r="DY13" s="622"/>
      <c r="DZ13" s="622"/>
      <c r="EA13" s="622"/>
      <c r="EB13" s="622"/>
      <c r="EC13" s="658"/>
    </row>
    <row r="14" spans="2:143" ht="11.25" customHeight="1" x14ac:dyDescent="0.2">
      <c r="B14" s="618" t="s">
        <v>243</v>
      </c>
      <c r="C14" s="619"/>
      <c r="D14" s="619"/>
      <c r="E14" s="619"/>
      <c r="F14" s="619"/>
      <c r="G14" s="619"/>
      <c r="H14" s="619"/>
      <c r="I14" s="619"/>
      <c r="J14" s="619"/>
      <c r="K14" s="619"/>
      <c r="L14" s="619"/>
      <c r="M14" s="619"/>
      <c r="N14" s="619"/>
      <c r="O14" s="619"/>
      <c r="P14" s="619"/>
      <c r="Q14" s="620"/>
      <c r="R14" s="621" t="s">
        <v>121</v>
      </c>
      <c r="S14" s="622"/>
      <c r="T14" s="622"/>
      <c r="U14" s="622"/>
      <c r="V14" s="622"/>
      <c r="W14" s="622"/>
      <c r="X14" s="622"/>
      <c r="Y14" s="623"/>
      <c r="Z14" s="659" t="s">
        <v>121</v>
      </c>
      <c r="AA14" s="659"/>
      <c r="AB14" s="659"/>
      <c r="AC14" s="659"/>
      <c r="AD14" s="660" t="s">
        <v>121</v>
      </c>
      <c r="AE14" s="660"/>
      <c r="AF14" s="660"/>
      <c r="AG14" s="660"/>
      <c r="AH14" s="660"/>
      <c r="AI14" s="660"/>
      <c r="AJ14" s="660"/>
      <c r="AK14" s="660"/>
      <c r="AL14" s="624" t="s">
        <v>121</v>
      </c>
      <c r="AM14" s="625"/>
      <c r="AN14" s="625"/>
      <c r="AO14" s="661"/>
      <c r="AP14" s="618" t="s">
        <v>244</v>
      </c>
      <c r="AQ14" s="619"/>
      <c r="AR14" s="619"/>
      <c r="AS14" s="619"/>
      <c r="AT14" s="619"/>
      <c r="AU14" s="619"/>
      <c r="AV14" s="619"/>
      <c r="AW14" s="619"/>
      <c r="AX14" s="619"/>
      <c r="AY14" s="619"/>
      <c r="AZ14" s="619"/>
      <c r="BA14" s="619"/>
      <c r="BB14" s="619"/>
      <c r="BC14" s="619"/>
      <c r="BD14" s="619"/>
      <c r="BE14" s="619"/>
      <c r="BF14" s="620"/>
      <c r="BG14" s="621">
        <v>152131</v>
      </c>
      <c r="BH14" s="622"/>
      <c r="BI14" s="622"/>
      <c r="BJ14" s="622"/>
      <c r="BK14" s="622"/>
      <c r="BL14" s="622"/>
      <c r="BM14" s="622"/>
      <c r="BN14" s="623"/>
      <c r="BO14" s="659">
        <v>2.4</v>
      </c>
      <c r="BP14" s="659"/>
      <c r="BQ14" s="659"/>
      <c r="BR14" s="659"/>
      <c r="BS14" s="660" t="s">
        <v>121</v>
      </c>
      <c r="BT14" s="660"/>
      <c r="BU14" s="660"/>
      <c r="BV14" s="660"/>
      <c r="BW14" s="660"/>
      <c r="BX14" s="660"/>
      <c r="BY14" s="660"/>
      <c r="BZ14" s="660"/>
      <c r="CA14" s="660"/>
      <c r="CB14" s="695"/>
      <c r="CD14" s="618" t="s">
        <v>245</v>
      </c>
      <c r="CE14" s="619"/>
      <c r="CF14" s="619"/>
      <c r="CG14" s="619"/>
      <c r="CH14" s="619"/>
      <c r="CI14" s="619"/>
      <c r="CJ14" s="619"/>
      <c r="CK14" s="619"/>
      <c r="CL14" s="619"/>
      <c r="CM14" s="619"/>
      <c r="CN14" s="619"/>
      <c r="CO14" s="619"/>
      <c r="CP14" s="619"/>
      <c r="CQ14" s="620"/>
      <c r="CR14" s="621">
        <v>851114</v>
      </c>
      <c r="CS14" s="622"/>
      <c r="CT14" s="622"/>
      <c r="CU14" s="622"/>
      <c r="CV14" s="622"/>
      <c r="CW14" s="622"/>
      <c r="CX14" s="622"/>
      <c r="CY14" s="623"/>
      <c r="CZ14" s="659">
        <v>4.3</v>
      </c>
      <c r="DA14" s="659"/>
      <c r="DB14" s="659"/>
      <c r="DC14" s="659"/>
      <c r="DD14" s="627">
        <v>72162</v>
      </c>
      <c r="DE14" s="622"/>
      <c r="DF14" s="622"/>
      <c r="DG14" s="622"/>
      <c r="DH14" s="622"/>
      <c r="DI14" s="622"/>
      <c r="DJ14" s="622"/>
      <c r="DK14" s="622"/>
      <c r="DL14" s="622"/>
      <c r="DM14" s="622"/>
      <c r="DN14" s="622"/>
      <c r="DO14" s="622"/>
      <c r="DP14" s="623"/>
      <c r="DQ14" s="627">
        <v>767456</v>
      </c>
      <c r="DR14" s="622"/>
      <c r="DS14" s="622"/>
      <c r="DT14" s="622"/>
      <c r="DU14" s="622"/>
      <c r="DV14" s="622"/>
      <c r="DW14" s="622"/>
      <c r="DX14" s="622"/>
      <c r="DY14" s="622"/>
      <c r="DZ14" s="622"/>
      <c r="EA14" s="622"/>
      <c r="EB14" s="622"/>
      <c r="EC14" s="658"/>
    </row>
    <row r="15" spans="2:143" ht="11.25" customHeight="1" x14ac:dyDescent="0.2">
      <c r="B15" s="618" t="s">
        <v>246</v>
      </c>
      <c r="C15" s="619"/>
      <c r="D15" s="619"/>
      <c r="E15" s="619"/>
      <c r="F15" s="619"/>
      <c r="G15" s="619"/>
      <c r="H15" s="619"/>
      <c r="I15" s="619"/>
      <c r="J15" s="619"/>
      <c r="K15" s="619"/>
      <c r="L15" s="619"/>
      <c r="M15" s="619"/>
      <c r="N15" s="619"/>
      <c r="O15" s="619"/>
      <c r="P15" s="619"/>
      <c r="Q15" s="620"/>
      <c r="R15" s="621">
        <v>22421</v>
      </c>
      <c r="S15" s="622"/>
      <c r="T15" s="622"/>
      <c r="U15" s="622"/>
      <c r="V15" s="622"/>
      <c r="W15" s="622"/>
      <c r="X15" s="622"/>
      <c r="Y15" s="623"/>
      <c r="Z15" s="659">
        <v>0.1</v>
      </c>
      <c r="AA15" s="659"/>
      <c r="AB15" s="659"/>
      <c r="AC15" s="659"/>
      <c r="AD15" s="660">
        <v>22421</v>
      </c>
      <c r="AE15" s="660"/>
      <c r="AF15" s="660"/>
      <c r="AG15" s="660"/>
      <c r="AH15" s="660"/>
      <c r="AI15" s="660"/>
      <c r="AJ15" s="660"/>
      <c r="AK15" s="660"/>
      <c r="AL15" s="624">
        <v>0.2</v>
      </c>
      <c r="AM15" s="625"/>
      <c r="AN15" s="625"/>
      <c r="AO15" s="661"/>
      <c r="AP15" s="618" t="s">
        <v>247</v>
      </c>
      <c r="AQ15" s="619"/>
      <c r="AR15" s="619"/>
      <c r="AS15" s="619"/>
      <c r="AT15" s="619"/>
      <c r="AU15" s="619"/>
      <c r="AV15" s="619"/>
      <c r="AW15" s="619"/>
      <c r="AX15" s="619"/>
      <c r="AY15" s="619"/>
      <c r="AZ15" s="619"/>
      <c r="BA15" s="619"/>
      <c r="BB15" s="619"/>
      <c r="BC15" s="619"/>
      <c r="BD15" s="619"/>
      <c r="BE15" s="619"/>
      <c r="BF15" s="620"/>
      <c r="BG15" s="621">
        <v>367213</v>
      </c>
      <c r="BH15" s="622"/>
      <c r="BI15" s="622"/>
      <c r="BJ15" s="622"/>
      <c r="BK15" s="622"/>
      <c r="BL15" s="622"/>
      <c r="BM15" s="622"/>
      <c r="BN15" s="623"/>
      <c r="BO15" s="659">
        <v>5.7</v>
      </c>
      <c r="BP15" s="659"/>
      <c r="BQ15" s="659"/>
      <c r="BR15" s="659"/>
      <c r="BS15" s="660" t="s">
        <v>121</v>
      </c>
      <c r="BT15" s="660"/>
      <c r="BU15" s="660"/>
      <c r="BV15" s="660"/>
      <c r="BW15" s="660"/>
      <c r="BX15" s="660"/>
      <c r="BY15" s="660"/>
      <c r="BZ15" s="660"/>
      <c r="CA15" s="660"/>
      <c r="CB15" s="695"/>
      <c r="CD15" s="618" t="s">
        <v>248</v>
      </c>
      <c r="CE15" s="619"/>
      <c r="CF15" s="619"/>
      <c r="CG15" s="619"/>
      <c r="CH15" s="619"/>
      <c r="CI15" s="619"/>
      <c r="CJ15" s="619"/>
      <c r="CK15" s="619"/>
      <c r="CL15" s="619"/>
      <c r="CM15" s="619"/>
      <c r="CN15" s="619"/>
      <c r="CO15" s="619"/>
      <c r="CP15" s="619"/>
      <c r="CQ15" s="620"/>
      <c r="CR15" s="621">
        <v>1817193</v>
      </c>
      <c r="CS15" s="622"/>
      <c r="CT15" s="622"/>
      <c r="CU15" s="622"/>
      <c r="CV15" s="622"/>
      <c r="CW15" s="622"/>
      <c r="CX15" s="622"/>
      <c r="CY15" s="623"/>
      <c r="CZ15" s="659">
        <v>9.1</v>
      </c>
      <c r="DA15" s="659"/>
      <c r="DB15" s="659"/>
      <c r="DC15" s="659"/>
      <c r="DD15" s="627">
        <v>212827</v>
      </c>
      <c r="DE15" s="622"/>
      <c r="DF15" s="622"/>
      <c r="DG15" s="622"/>
      <c r="DH15" s="622"/>
      <c r="DI15" s="622"/>
      <c r="DJ15" s="622"/>
      <c r="DK15" s="622"/>
      <c r="DL15" s="622"/>
      <c r="DM15" s="622"/>
      <c r="DN15" s="622"/>
      <c r="DO15" s="622"/>
      <c r="DP15" s="623"/>
      <c r="DQ15" s="627">
        <v>1430943</v>
      </c>
      <c r="DR15" s="622"/>
      <c r="DS15" s="622"/>
      <c r="DT15" s="622"/>
      <c r="DU15" s="622"/>
      <c r="DV15" s="622"/>
      <c r="DW15" s="622"/>
      <c r="DX15" s="622"/>
      <c r="DY15" s="622"/>
      <c r="DZ15" s="622"/>
      <c r="EA15" s="622"/>
      <c r="EB15" s="622"/>
      <c r="EC15" s="658"/>
    </row>
    <row r="16" spans="2:143" ht="11.25" customHeight="1" x14ac:dyDescent="0.2">
      <c r="B16" s="618" t="s">
        <v>249</v>
      </c>
      <c r="C16" s="619"/>
      <c r="D16" s="619"/>
      <c r="E16" s="619"/>
      <c r="F16" s="619"/>
      <c r="G16" s="619"/>
      <c r="H16" s="619"/>
      <c r="I16" s="619"/>
      <c r="J16" s="619"/>
      <c r="K16" s="619"/>
      <c r="L16" s="619"/>
      <c r="M16" s="619"/>
      <c r="N16" s="619"/>
      <c r="O16" s="619"/>
      <c r="P16" s="619"/>
      <c r="Q16" s="620"/>
      <c r="R16" s="621">
        <v>114067</v>
      </c>
      <c r="S16" s="622"/>
      <c r="T16" s="622"/>
      <c r="U16" s="622"/>
      <c r="V16" s="622"/>
      <c r="W16" s="622"/>
      <c r="X16" s="622"/>
      <c r="Y16" s="623"/>
      <c r="Z16" s="659">
        <v>0.6</v>
      </c>
      <c r="AA16" s="659"/>
      <c r="AB16" s="659"/>
      <c r="AC16" s="659"/>
      <c r="AD16" s="660">
        <v>114067</v>
      </c>
      <c r="AE16" s="660"/>
      <c r="AF16" s="660"/>
      <c r="AG16" s="660"/>
      <c r="AH16" s="660"/>
      <c r="AI16" s="660"/>
      <c r="AJ16" s="660"/>
      <c r="AK16" s="660"/>
      <c r="AL16" s="624">
        <v>1</v>
      </c>
      <c r="AM16" s="625"/>
      <c r="AN16" s="625"/>
      <c r="AO16" s="661"/>
      <c r="AP16" s="618" t="s">
        <v>250</v>
      </c>
      <c r="AQ16" s="619"/>
      <c r="AR16" s="619"/>
      <c r="AS16" s="619"/>
      <c r="AT16" s="619"/>
      <c r="AU16" s="619"/>
      <c r="AV16" s="619"/>
      <c r="AW16" s="619"/>
      <c r="AX16" s="619"/>
      <c r="AY16" s="619"/>
      <c r="AZ16" s="619"/>
      <c r="BA16" s="619"/>
      <c r="BB16" s="619"/>
      <c r="BC16" s="619"/>
      <c r="BD16" s="619"/>
      <c r="BE16" s="619"/>
      <c r="BF16" s="620"/>
      <c r="BG16" s="621" t="s">
        <v>121</v>
      </c>
      <c r="BH16" s="622"/>
      <c r="BI16" s="622"/>
      <c r="BJ16" s="622"/>
      <c r="BK16" s="622"/>
      <c r="BL16" s="622"/>
      <c r="BM16" s="622"/>
      <c r="BN16" s="623"/>
      <c r="BO16" s="659" t="s">
        <v>121</v>
      </c>
      <c r="BP16" s="659"/>
      <c r="BQ16" s="659"/>
      <c r="BR16" s="659"/>
      <c r="BS16" s="660" t="s">
        <v>121</v>
      </c>
      <c r="BT16" s="660"/>
      <c r="BU16" s="660"/>
      <c r="BV16" s="660"/>
      <c r="BW16" s="660"/>
      <c r="BX16" s="660"/>
      <c r="BY16" s="660"/>
      <c r="BZ16" s="660"/>
      <c r="CA16" s="660"/>
      <c r="CB16" s="695"/>
      <c r="CD16" s="618" t="s">
        <v>251</v>
      </c>
      <c r="CE16" s="619"/>
      <c r="CF16" s="619"/>
      <c r="CG16" s="619"/>
      <c r="CH16" s="619"/>
      <c r="CI16" s="619"/>
      <c r="CJ16" s="619"/>
      <c r="CK16" s="619"/>
      <c r="CL16" s="619"/>
      <c r="CM16" s="619"/>
      <c r="CN16" s="619"/>
      <c r="CO16" s="619"/>
      <c r="CP16" s="619"/>
      <c r="CQ16" s="620"/>
      <c r="CR16" s="621">
        <v>130532</v>
      </c>
      <c r="CS16" s="622"/>
      <c r="CT16" s="622"/>
      <c r="CU16" s="622"/>
      <c r="CV16" s="622"/>
      <c r="CW16" s="622"/>
      <c r="CX16" s="622"/>
      <c r="CY16" s="623"/>
      <c r="CZ16" s="659">
        <v>0.7</v>
      </c>
      <c r="DA16" s="659"/>
      <c r="DB16" s="659"/>
      <c r="DC16" s="659"/>
      <c r="DD16" s="627" t="s">
        <v>121</v>
      </c>
      <c r="DE16" s="622"/>
      <c r="DF16" s="622"/>
      <c r="DG16" s="622"/>
      <c r="DH16" s="622"/>
      <c r="DI16" s="622"/>
      <c r="DJ16" s="622"/>
      <c r="DK16" s="622"/>
      <c r="DL16" s="622"/>
      <c r="DM16" s="622"/>
      <c r="DN16" s="622"/>
      <c r="DO16" s="622"/>
      <c r="DP16" s="623"/>
      <c r="DQ16" s="627">
        <v>14489</v>
      </c>
      <c r="DR16" s="622"/>
      <c r="DS16" s="622"/>
      <c r="DT16" s="622"/>
      <c r="DU16" s="622"/>
      <c r="DV16" s="622"/>
      <c r="DW16" s="622"/>
      <c r="DX16" s="622"/>
      <c r="DY16" s="622"/>
      <c r="DZ16" s="622"/>
      <c r="EA16" s="622"/>
      <c r="EB16" s="622"/>
      <c r="EC16" s="658"/>
    </row>
    <row r="17" spans="2:133" ht="11.25" customHeight="1" x14ac:dyDescent="0.2">
      <c r="B17" s="618" t="s">
        <v>252</v>
      </c>
      <c r="C17" s="619"/>
      <c r="D17" s="619"/>
      <c r="E17" s="619"/>
      <c r="F17" s="619"/>
      <c r="G17" s="619"/>
      <c r="H17" s="619"/>
      <c r="I17" s="619"/>
      <c r="J17" s="619"/>
      <c r="K17" s="619"/>
      <c r="L17" s="619"/>
      <c r="M17" s="619"/>
      <c r="N17" s="619"/>
      <c r="O17" s="619"/>
      <c r="P17" s="619"/>
      <c r="Q17" s="620"/>
      <c r="R17" s="621">
        <v>211834</v>
      </c>
      <c r="S17" s="622"/>
      <c r="T17" s="622"/>
      <c r="U17" s="622"/>
      <c r="V17" s="622"/>
      <c r="W17" s="622"/>
      <c r="X17" s="622"/>
      <c r="Y17" s="623"/>
      <c r="Z17" s="659">
        <v>1</v>
      </c>
      <c r="AA17" s="659"/>
      <c r="AB17" s="659"/>
      <c r="AC17" s="659"/>
      <c r="AD17" s="660">
        <v>211834</v>
      </c>
      <c r="AE17" s="660"/>
      <c r="AF17" s="660"/>
      <c r="AG17" s="660"/>
      <c r="AH17" s="660"/>
      <c r="AI17" s="660"/>
      <c r="AJ17" s="660"/>
      <c r="AK17" s="660"/>
      <c r="AL17" s="624">
        <v>1.9</v>
      </c>
      <c r="AM17" s="625"/>
      <c r="AN17" s="625"/>
      <c r="AO17" s="661"/>
      <c r="AP17" s="618" t="s">
        <v>253</v>
      </c>
      <c r="AQ17" s="619"/>
      <c r="AR17" s="619"/>
      <c r="AS17" s="619"/>
      <c r="AT17" s="619"/>
      <c r="AU17" s="619"/>
      <c r="AV17" s="619"/>
      <c r="AW17" s="619"/>
      <c r="AX17" s="619"/>
      <c r="AY17" s="619"/>
      <c r="AZ17" s="619"/>
      <c r="BA17" s="619"/>
      <c r="BB17" s="619"/>
      <c r="BC17" s="619"/>
      <c r="BD17" s="619"/>
      <c r="BE17" s="619"/>
      <c r="BF17" s="620"/>
      <c r="BG17" s="621" t="s">
        <v>121</v>
      </c>
      <c r="BH17" s="622"/>
      <c r="BI17" s="622"/>
      <c r="BJ17" s="622"/>
      <c r="BK17" s="622"/>
      <c r="BL17" s="622"/>
      <c r="BM17" s="622"/>
      <c r="BN17" s="623"/>
      <c r="BO17" s="659" t="s">
        <v>121</v>
      </c>
      <c r="BP17" s="659"/>
      <c r="BQ17" s="659"/>
      <c r="BR17" s="659"/>
      <c r="BS17" s="660" t="s">
        <v>121</v>
      </c>
      <c r="BT17" s="660"/>
      <c r="BU17" s="660"/>
      <c r="BV17" s="660"/>
      <c r="BW17" s="660"/>
      <c r="BX17" s="660"/>
      <c r="BY17" s="660"/>
      <c r="BZ17" s="660"/>
      <c r="CA17" s="660"/>
      <c r="CB17" s="695"/>
      <c r="CD17" s="618" t="s">
        <v>254</v>
      </c>
      <c r="CE17" s="619"/>
      <c r="CF17" s="619"/>
      <c r="CG17" s="619"/>
      <c r="CH17" s="619"/>
      <c r="CI17" s="619"/>
      <c r="CJ17" s="619"/>
      <c r="CK17" s="619"/>
      <c r="CL17" s="619"/>
      <c r="CM17" s="619"/>
      <c r="CN17" s="619"/>
      <c r="CO17" s="619"/>
      <c r="CP17" s="619"/>
      <c r="CQ17" s="620"/>
      <c r="CR17" s="621">
        <v>2269302</v>
      </c>
      <c r="CS17" s="622"/>
      <c r="CT17" s="622"/>
      <c r="CU17" s="622"/>
      <c r="CV17" s="622"/>
      <c r="CW17" s="622"/>
      <c r="CX17" s="622"/>
      <c r="CY17" s="623"/>
      <c r="CZ17" s="659">
        <v>11.4</v>
      </c>
      <c r="DA17" s="659"/>
      <c r="DB17" s="659"/>
      <c r="DC17" s="659"/>
      <c r="DD17" s="627" t="s">
        <v>121</v>
      </c>
      <c r="DE17" s="622"/>
      <c r="DF17" s="622"/>
      <c r="DG17" s="622"/>
      <c r="DH17" s="622"/>
      <c r="DI17" s="622"/>
      <c r="DJ17" s="622"/>
      <c r="DK17" s="622"/>
      <c r="DL17" s="622"/>
      <c r="DM17" s="622"/>
      <c r="DN17" s="622"/>
      <c r="DO17" s="622"/>
      <c r="DP17" s="623"/>
      <c r="DQ17" s="627">
        <v>2207055</v>
      </c>
      <c r="DR17" s="622"/>
      <c r="DS17" s="622"/>
      <c r="DT17" s="622"/>
      <c r="DU17" s="622"/>
      <c r="DV17" s="622"/>
      <c r="DW17" s="622"/>
      <c r="DX17" s="622"/>
      <c r="DY17" s="622"/>
      <c r="DZ17" s="622"/>
      <c r="EA17" s="622"/>
      <c r="EB17" s="622"/>
      <c r="EC17" s="658"/>
    </row>
    <row r="18" spans="2:133" ht="11.25" customHeight="1" x14ac:dyDescent="0.2">
      <c r="B18" s="618" t="s">
        <v>255</v>
      </c>
      <c r="C18" s="619"/>
      <c r="D18" s="619"/>
      <c r="E18" s="619"/>
      <c r="F18" s="619"/>
      <c r="G18" s="619"/>
      <c r="H18" s="619"/>
      <c r="I18" s="619"/>
      <c r="J18" s="619"/>
      <c r="K18" s="619"/>
      <c r="L18" s="619"/>
      <c r="M18" s="619"/>
      <c r="N18" s="619"/>
      <c r="O18" s="619"/>
      <c r="P18" s="619"/>
      <c r="Q18" s="620"/>
      <c r="R18" s="621">
        <v>34760</v>
      </c>
      <c r="S18" s="622"/>
      <c r="T18" s="622"/>
      <c r="U18" s="622"/>
      <c r="V18" s="622"/>
      <c r="W18" s="622"/>
      <c r="X18" s="622"/>
      <c r="Y18" s="623"/>
      <c r="Z18" s="659">
        <v>0.2</v>
      </c>
      <c r="AA18" s="659"/>
      <c r="AB18" s="659"/>
      <c r="AC18" s="659"/>
      <c r="AD18" s="660">
        <v>34760</v>
      </c>
      <c r="AE18" s="660"/>
      <c r="AF18" s="660"/>
      <c r="AG18" s="660"/>
      <c r="AH18" s="660"/>
      <c r="AI18" s="660"/>
      <c r="AJ18" s="660"/>
      <c r="AK18" s="660"/>
      <c r="AL18" s="624">
        <v>0.3</v>
      </c>
      <c r="AM18" s="625"/>
      <c r="AN18" s="625"/>
      <c r="AO18" s="661"/>
      <c r="AP18" s="618" t="s">
        <v>256</v>
      </c>
      <c r="AQ18" s="619"/>
      <c r="AR18" s="619"/>
      <c r="AS18" s="619"/>
      <c r="AT18" s="619"/>
      <c r="AU18" s="619"/>
      <c r="AV18" s="619"/>
      <c r="AW18" s="619"/>
      <c r="AX18" s="619"/>
      <c r="AY18" s="619"/>
      <c r="AZ18" s="619"/>
      <c r="BA18" s="619"/>
      <c r="BB18" s="619"/>
      <c r="BC18" s="619"/>
      <c r="BD18" s="619"/>
      <c r="BE18" s="619"/>
      <c r="BF18" s="620"/>
      <c r="BG18" s="621" t="s">
        <v>121</v>
      </c>
      <c r="BH18" s="622"/>
      <c r="BI18" s="622"/>
      <c r="BJ18" s="622"/>
      <c r="BK18" s="622"/>
      <c r="BL18" s="622"/>
      <c r="BM18" s="622"/>
      <c r="BN18" s="623"/>
      <c r="BO18" s="659" t="s">
        <v>121</v>
      </c>
      <c r="BP18" s="659"/>
      <c r="BQ18" s="659"/>
      <c r="BR18" s="659"/>
      <c r="BS18" s="660" t="s">
        <v>121</v>
      </c>
      <c r="BT18" s="660"/>
      <c r="BU18" s="660"/>
      <c r="BV18" s="660"/>
      <c r="BW18" s="660"/>
      <c r="BX18" s="660"/>
      <c r="BY18" s="660"/>
      <c r="BZ18" s="660"/>
      <c r="CA18" s="660"/>
      <c r="CB18" s="695"/>
      <c r="CD18" s="618" t="s">
        <v>257</v>
      </c>
      <c r="CE18" s="619"/>
      <c r="CF18" s="619"/>
      <c r="CG18" s="619"/>
      <c r="CH18" s="619"/>
      <c r="CI18" s="619"/>
      <c r="CJ18" s="619"/>
      <c r="CK18" s="619"/>
      <c r="CL18" s="619"/>
      <c r="CM18" s="619"/>
      <c r="CN18" s="619"/>
      <c r="CO18" s="619"/>
      <c r="CP18" s="619"/>
      <c r="CQ18" s="620"/>
      <c r="CR18" s="621" t="s">
        <v>121</v>
      </c>
      <c r="CS18" s="622"/>
      <c r="CT18" s="622"/>
      <c r="CU18" s="622"/>
      <c r="CV18" s="622"/>
      <c r="CW18" s="622"/>
      <c r="CX18" s="622"/>
      <c r="CY18" s="623"/>
      <c r="CZ18" s="659" t="s">
        <v>121</v>
      </c>
      <c r="DA18" s="659"/>
      <c r="DB18" s="659"/>
      <c r="DC18" s="659"/>
      <c r="DD18" s="627" t="s">
        <v>121</v>
      </c>
      <c r="DE18" s="622"/>
      <c r="DF18" s="622"/>
      <c r="DG18" s="622"/>
      <c r="DH18" s="622"/>
      <c r="DI18" s="622"/>
      <c r="DJ18" s="622"/>
      <c r="DK18" s="622"/>
      <c r="DL18" s="622"/>
      <c r="DM18" s="622"/>
      <c r="DN18" s="622"/>
      <c r="DO18" s="622"/>
      <c r="DP18" s="623"/>
      <c r="DQ18" s="627" t="s">
        <v>121</v>
      </c>
      <c r="DR18" s="622"/>
      <c r="DS18" s="622"/>
      <c r="DT18" s="622"/>
      <c r="DU18" s="622"/>
      <c r="DV18" s="622"/>
      <c r="DW18" s="622"/>
      <c r="DX18" s="622"/>
      <c r="DY18" s="622"/>
      <c r="DZ18" s="622"/>
      <c r="EA18" s="622"/>
      <c r="EB18" s="622"/>
      <c r="EC18" s="658"/>
    </row>
    <row r="19" spans="2:133" ht="11.25" customHeight="1" x14ac:dyDescent="0.2">
      <c r="B19" s="618" t="s">
        <v>258</v>
      </c>
      <c r="C19" s="619"/>
      <c r="D19" s="619"/>
      <c r="E19" s="619"/>
      <c r="F19" s="619"/>
      <c r="G19" s="619"/>
      <c r="H19" s="619"/>
      <c r="I19" s="619"/>
      <c r="J19" s="619"/>
      <c r="K19" s="619"/>
      <c r="L19" s="619"/>
      <c r="M19" s="619"/>
      <c r="N19" s="619"/>
      <c r="O19" s="619"/>
      <c r="P19" s="619"/>
      <c r="Q19" s="620"/>
      <c r="R19" s="621">
        <v>174413</v>
      </c>
      <c r="S19" s="622"/>
      <c r="T19" s="622"/>
      <c r="U19" s="622"/>
      <c r="V19" s="622"/>
      <c r="W19" s="622"/>
      <c r="X19" s="622"/>
      <c r="Y19" s="623"/>
      <c r="Z19" s="659">
        <v>0.8</v>
      </c>
      <c r="AA19" s="659"/>
      <c r="AB19" s="659"/>
      <c r="AC19" s="659"/>
      <c r="AD19" s="660">
        <v>174413</v>
      </c>
      <c r="AE19" s="660"/>
      <c r="AF19" s="660"/>
      <c r="AG19" s="660"/>
      <c r="AH19" s="660"/>
      <c r="AI19" s="660"/>
      <c r="AJ19" s="660"/>
      <c r="AK19" s="660"/>
      <c r="AL19" s="624">
        <v>1.6</v>
      </c>
      <c r="AM19" s="625"/>
      <c r="AN19" s="625"/>
      <c r="AO19" s="661"/>
      <c r="AP19" s="618" t="s">
        <v>259</v>
      </c>
      <c r="AQ19" s="619"/>
      <c r="AR19" s="619"/>
      <c r="AS19" s="619"/>
      <c r="AT19" s="619"/>
      <c r="AU19" s="619"/>
      <c r="AV19" s="619"/>
      <c r="AW19" s="619"/>
      <c r="AX19" s="619"/>
      <c r="AY19" s="619"/>
      <c r="AZ19" s="619"/>
      <c r="BA19" s="619"/>
      <c r="BB19" s="619"/>
      <c r="BC19" s="619"/>
      <c r="BD19" s="619"/>
      <c r="BE19" s="619"/>
      <c r="BF19" s="620"/>
      <c r="BG19" s="621">
        <v>196940</v>
      </c>
      <c r="BH19" s="622"/>
      <c r="BI19" s="622"/>
      <c r="BJ19" s="622"/>
      <c r="BK19" s="622"/>
      <c r="BL19" s="622"/>
      <c r="BM19" s="622"/>
      <c r="BN19" s="623"/>
      <c r="BO19" s="659">
        <v>3.1</v>
      </c>
      <c r="BP19" s="659"/>
      <c r="BQ19" s="659"/>
      <c r="BR19" s="659"/>
      <c r="BS19" s="660" t="s">
        <v>121</v>
      </c>
      <c r="BT19" s="660"/>
      <c r="BU19" s="660"/>
      <c r="BV19" s="660"/>
      <c r="BW19" s="660"/>
      <c r="BX19" s="660"/>
      <c r="BY19" s="660"/>
      <c r="BZ19" s="660"/>
      <c r="CA19" s="660"/>
      <c r="CB19" s="695"/>
      <c r="CD19" s="618" t="s">
        <v>260</v>
      </c>
      <c r="CE19" s="619"/>
      <c r="CF19" s="619"/>
      <c r="CG19" s="619"/>
      <c r="CH19" s="619"/>
      <c r="CI19" s="619"/>
      <c r="CJ19" s="619"/>
      <c r="CK19" s="619"/>
      <c r="CL19" s="619"/>
      <c r="CM19" s="619"/>
      <c r="CN19" s="619"/>
      <c r="CO19" s="619"/>
      <c r="CP19" s="619"/>
      <c r="CQ19" s="620"/>
      <c r="CR19" s="621" t="s">
        <v>121</v>
      </c>
      <c r="CS19" s="622"/>
      <c r="CT19" s="622"/>
      <c r="CU19" s="622"/>
      <c r="CV19" s="622"/>
      <c r="CW19" s="622"/>
      <c r="CX19" s="622"/>
      <c r="CY19" s="623"/>
      <c r="CZ19" s="659" t="s">
        <v>121</v>
      </c>
      <c r="DA19" s="659"/>
      <c r="DB19" s="659"/>
      <c r="DC19" s="659"/>
      <c r="DD19" s="627" t="s">
        <v>121</v>
      </c>
      <c r="DE19" s="622"/>
      <c r="DF19" s="622"/>
      <c r="DG19" s="622"/>
      <c r="DH19" s="622"/>
      <c r="DI19" s="622"/>
      <c r="DJ19" s="622"/>
      <c r="DK19" s="622"/>
      <c r="DL19" s="622"/>
      <c r="DM19" s="622"/>
      <c r="DN19" s="622"/>
      <c r="DO19" s="622"/>
      <c r="DP19" s="623"/>
      <c r="DQ19" s="627" t="s">
        <v>121</v>
      </c>
      <c r="DR19" s="622"/>
      <c r="DS19" s="622"/>
      <c r="DT19" s="622"/>
      <c r="DU19" s="622"/>
      <c r="DV19" s="622"/>
      <c r="DW19" s="622"/>
      <c r="DX19" s="622"/>
      <c r="DY19" s="622"/>
      <c r="DZ19" s="622"/>
      <c r="EA19" s="622"/>
      <c r="EB19" s="622"/>
      <c r="EC19" s="658"/>
    </row>
    <row r="20" spans="2:133" ht="11.25" customHeight="1" x14ac:dyDescent="0.2">
      <c r="B20" s="696" t="s">
        <v>261</v>
      </c>
      <c r="C20" s="697"/>
      <c r="D20" s="697"/>
      <c r="E20" s="697"/>
      <c r="F20" s="697"/>
      <c r="G20" s="697"/>
      <c r="H20" s="697"/>
      <c r="I20" s="697"/>
      <c r="J20" s="697"/>
      <c r="K20" s="697"/>
      <c r="L20" s="697"/>
      <c r="M20" s="697"/>
      <c r="N20" s="697"/>
      <c r="O20" s="697"/>
      <c r="P20" s="697"/>
      <c r="Q20" s="698"/>
      <c r="R20" s="621">
        <v>2661</v>
      </c>
      <c r="S20" s="622"/>
      <c r="T20" s="622"/>
      <c r="U20" s="622"/>
      <c r="V20" s="622"/>
      <c r="W20" s="622"/>
      <c r="X20" s="622"/>
      <c r="Y20" s="623"/>
      <c r="Z20" s="659">
        <v>0</v>
      </c>
      <c r="AA20" s="659"/>
      <c r="AB20" s="659"/>
      <c r="AC20" s="659"/>
      <c r="AD20" s="660">
        <v>2661</v>
      </c>
      <c r="AE20" s="660"/>
      <c r="AF20" s="660"/>
      <c r="AG20" s="660"/>
      <c r="AH20" s="660"/>
      <c r="AI20" s="660"/>
      <c r="AJ20" s="660"/>
      <c r="AK20" s="660"/>
      <c r="AL20" s="624">
        <v>0</v>
      </c>
      <c r="AM20" s="625"/>
      <c r="AN20" s="625"/>
      <c r="AO20" s="661"/>
      <c r="AP20" s="618" t="s">
        <v>262</v>
      </c>
      <c r="AQ20" s="619"/>
      <c r="AR20" s="619"/>
      <c r="AS20" s="619"/>
      <c r="AT20" s="619"/>
      <c r="AU20" s="619"/>
      <c r="AV20" s="619"/>
      <c r="AW20" s="619"/>
      <c r="AX20" s="619"/>
      <c r="AY20" s="619"/>
      <c r="AZ20" s="619"/>
      <c r="BA20" s="619"/>
      <c r="BB20" s="619"/>
      <c r="BC20" s="619"/>
      <c r="BD20" s="619"/>
      <c r="BE20" s="619"/>
      <c r="BF20" s="620"/>
      <c r="BG20" s="621">
        <v>196940</v>
      </c>
      <c r="BH20" s="622"/>
      <c r="BI20" s="622"/>
      <c r="BJ20" s="622"/>
      <c r="BK20" s="622"/>
      <c r="BL20" s="622"/>
      <c r="BM20" s="622"/>
      <c r="BN20" s="623"/>
      <c r="BO20" s="659">
        <v>3.1</v>
      </c>
      <c r="BP20" s="659"/>
      <c r="BQ20" s="659"/>
      <c r="BR20" s="659"/>
      <c r="BS20" s="660" t="s">
        <v>121</v>
      </c>
      <c r="BT20" s="660"/>
      <c r="BU20" s="660"/>
      <c r="BV20" s="660"/>
      <c r="BW20" s="660"/>
      <c r="BX20" s="660"/>
      <c r="BY20" s="660"/>
      <c r="BZ20" s="660"/>
      <c r="CA20" s="660"/>
      <c r="CB20" s="695"/>
      <c r="CD20" s="618" t="s">
        <v>263</v>
      </c>
      <c r="CE20" s="619"/>
      <c r="CF20" s="619"/>
      <c r="CG20" s="619"/>
      <c r="CH20" s="619"/>
      <c r="CI20" s="619"/>
      <c r="CJ20" s="619"/>
      <c r="CK20" s="619"/>
      <c r="CL20" s="619"/>
      <c r="CM20" s="619"/>
      <c r="CN20" s="619"/>
      <c r="CO20" s="619"/>
      <c r="CP20" s="619"/>
      <c r="CQ20" s="620"/>
      <c r="CR20" s="621">
        <v>19971300</v>
      </c>
      <c r="CS20" s="622"/>
      <c r="CT20" s="622"/>
      <c r="CU20" s="622"/>
      <c r="CV20" s="622"/>
      <c r="CW20" s="622"/>
      <c r="CX20" s="622"/>
      <c r="CY20" s="623"/>
      <c r="CZ20" s="659">
        <v>100</v>
      </c>
      <c r="DA20" s="659"/>
      <c r="DB20" s="659"/>
      <c r="DC20" s="659"/>
      <c r="DD20" s="627">
        <v>1894687</v>
      </c>
      <c r="DE20" s="622"/>
      <c r="DF20" s="622"/>
      <c r="DG20" s="622"/>
      <c r="DH20" s="622"/>
      <c r="DI20" s="622"/>
      <c r="DJ20" s="622"/>
      <c r="DK20" s="622"/>
      <c r="DL20" s="622"/>
      <c r="DM20" s="622"/>
      <c r="DN20" s="622"/>
      <c r="DO20" s="622"/>
      <c r="DP20" s="623"/>
      <c r="DQ20" s="627">
        <v>13978993</v>
      </c>
      <c r="DR20" s="622"/>
      <c r="DS20" s="622"/>
      <c r="DT20" s="622"/>
      <c r="DU20" s="622"/>
      <c r="DV20" s="622"/>
      <c r="DW20" s="622"/>
      <c r="DX20" s="622"/>
      <c r="DY20" s="622"/>
      <c r="DZ20" s="622"/>
      <c r="EA20" s="622"/>
      <c r="EB20" s="622"/>
      <c r="EC20" s="658"/>
    </row>
    <row r="21" spans="2:133" ht="11.25" customHeight="1" x14ac:dyDescent="0.2">
      <c r="B21" s="618" t="s">
        <v>264</v>
      </c>
      <c r="C21" s="619"/>
      <c r="D21" s="619"/>
      <c r="E21" s="619"/>
      <c r="F21" s="619"/>
      <c r="G21" s="619"/>
      <c r="H21" s="619"/>
      <c r="I21" s="619"/>
      <c r="J21" s="619"/>
      <c r="K21" s="619"/>
      <c r="L21" s="619"/>
      <c r="M21" s="619"/>
      <c r="N21" s="619"/>
      <c r="O21" s="619"/>
      <c r="P21" s="619"/>
      <c r="Q21" s="620"/>
      <c r="R21" s="621">
        <v>3979067</v>
      </c>
      <c r="S21" s="622"/>
      <c r="T21" s="622"/>
      <c r="U21" s="622"/>
      <c r="V21" s="622"/>
      <c r="W21" s="622"/>
      <c r="X21" s="622"/>
      <c r="Y21" s="623"/>
      <c r="Z21" s="659">
        <v>19.3</v>
      </c>
      <c r="AA21" s="659"/>
      <c r="AB21" s="659"/>
      <c r="AC21" s="659"/>
      <c r="AD21" s="660">
        <v>3156292</v>
      </c>
      <c r="AE21" s="660"/>
      <c r="AF21" s="660"/>
      <c r="AG21" s="660"/>
      <c r="AH21" s="660"/>
      <c r="AI21" s="660"/>
      <c r="AJ21" s="660"/>
      <c r="AK21" s="660"/>
      <c r="AL21" s="624">
        <v>28.1</v>
      </c>
      <c r="AM21" s="625"/>
      <c r="AN21" s="625"/>
      <c r="AO21" s="661"/>
      <c r="AP21" s="618" t="s">
        <v>265</v>
      </c>
      <c r="AQ21" s="699"/>
      <c r="AR21" s="699"/>
      <c r="AS21" s="699"/>
      <c r="AT21" s="699"/>
      <c r="AU21" s="699"/>
      <c r="AV21" s="699"/>
      <c r="AW21" s="699"/>
      <c r="AX21" s="699"/>
      <c r="AY21" s="699"/>
      <c r="AZ21" s="699"/>
      <c r="BA21" s="699"/>
      <c r="BB21" s="699"/>
      <c r="BC21" s="699"/>
      <c r="BD21" s="699"/>
      <c r="BE21" s="699"/>
      <c r="BF21" s="700"/>
      <c r="BG21" s="621">
        <v>21534</v>
      </c>
      <c r="BH21" s="622"/>
      <c r="BI21" s="622"/>
      <c r="BJ21" s="622"/>
      <c r="BK21" s="622"/>
      <c r="BL21" s="622"/>
      <c r="BM21" s="622"/>
      <c r="BN21" s="623"/>
      <c r="BO21" s="659">
        <v>0.3</v>
      </c>
      <c r="BP21" s="659"/>
      <c r="BQ21" s="659"/>
      <c r="BR21" s="659"/>
      <c r="BS21" s="660" t="s">
        <v>121</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266</v>
      </c>
      <c r="C22" s="619"/>
      <c r="D22" s="619"/>
      <c r="E22" s="619"/>
      <c r="F22" s="619"/>
      <c r="G22" s="619"/>
      <c r="H22" s="619"/>
      <c r="I22" s="619"/>
      <c r="J22" s="619"/>
      <c r="K22" s="619"/>
      <c r="L22" s="619"/>
      <c r="M22" s="619"/>
      <c r="N22" s="619"/>
      <c r="O22" s="619"/>
      <c r="P22" s="619"/>
      <c r="Q22" s="620"/>
      <c r="R22" s="621">
        <v>3156292</v>
      </c>
      <c r="S22" s="622"/>
      <c r="T22" s="622"/>
      <c r="U22" s="622"/>
      <c r="V22" s="622"/>
      <c r="W22" s="622"/>
      <c r="X22" s="622"/>
      <c r="Y22" s="623"/>
      <c r="Z22" s="659">
        <v>15.3</v>
      </c>
      <c r="AA22" s="659"/>
      <c r="AB22" s="659"/>
      <c r="AC22" s="659"/>
      <c r="AD22" s="660">
        <v>3156292</v>
      </c>
      <c r="AE22" s="660"/>
      <c r="AF22" s="660"/>
      <c r="AG22" s="660"/>
      <c r="AH22" s="660"/>
      <c r="AI22" s="660"/>
      <c r="AJ22" s="660"/>
      <c r="AK22" s="660"/>
      <c r="AL22" s="624">
        <v>28.1</v>
      </c>
      <c r="AM22" s="625"/>
      <c r="AN22" s="625"/>
      <c r="AO22" s="661"/>
      <c r="AP22" s="618" t="s">
        <v>267</v>
      </c>
      <c r="AQ22" s="699"/>
      <c r="AR22" s="699"/>
      <c r="AS22" s="699"/>
      <c r="AT22" s="699"/>
      <c r="AU22" s="699"/>
      <c r="AV22" s="699"/>
      <c r="AW22" s="699"/>
      <c r="AX22" s="699"/>
      <c r="AY22" s="699"/>
      <c r="AZ22" s="699"/>
      <c r="BA22" s="699"/>
      <c r="BB22" s="699"/>
      <c r="BC22" s="699"/>
      <c r="BD22" s="699"/>
      <c r="BE22" s="699"/>
      <c r="BF22" s="700"/>
      <c r="BG22" s="621" t="s">
        <v>121</v>
      </c>
      <c r="BH22" s="622"/>
      <c r="BI22" s="622"/>
      <c r="BJ22" s="622"/>
      <c r="BK22" s="622"/>
      <c r="BL22" s="622"/>
      <c r="BM22" s="622"/>
      <c r="BN22" s="623"/>
      <c r="BO22" s="659" t="s">
        <v>121</v>
      </c>
      <c r="BP22" s="659"/>
      <c r="BQ22" s="659"/>
      <c r="BR22" s="659"/>
      <c r="BS22" s="660" t="s">
        <v>121</v>
      </c>
      <c r="BT22" s="660"/>
      <c r="BU22" s="660"/>
      <c r="BV22" s="660"/>
      <c r="BW22" s="660"/>
      <c r="BX22" s="660"/>
      <c r="BY22" s="660"/>
      <c r="BZ22" s="660"/>
      <c r="CA22" s="660"/>
      <c r="CB22" s="695"/>
      <c r="CD22" s="679" t="s">
        <v>268</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2">
      <c r="B23" s="618" t="s">
        <v>269</v>
      </c>
      <c r="C23" s="619"/>
      <c r="D23" s="619"/>
      <c r="E23" s="619"/>
      <c r="F23" s="619"/>
      <c r="G23" s="619"/>
      <c r="H23" s="619"/>
      <c r="I23" s="619"/>
      <c r="J23" s="619"/>
      <c r="K23" s="619"/>
      <c r="L23" s="619"/>
      <c r="M23" s="619"/>
      <c r="N23" s="619"/>
      <c r="O23" s="619"/>
      <c r="P23" s="619"/>
      <c r="Q23" s="620"/>
      <c r="R23" s="621">
        <v>763362</v>
      </c>
      <c r="S23" s="622"/>
      <c r="T23" s="622"/>
      <c r="U23" s="622"/>
      <c r="V23" s="622"/>
      <c r="W23" s="622"/>
      <c r="X23" s="622"/>
      <c r="Y23" s="623"/>
      <c r="Z23" s="659">
        <v>3.7</v>
      </c>
      <c r="AA23" s="659"/>
      <c r="AB23" s="659"/>
      <c r="AC23" s="659"/>
      <c r="AD23" s="660" t="s">
        <v>121</v>
      </c>
      <c r="AE23" s="660"/>
      <c r="AF23" s="660"/>
      <c r="AG23" s="660"/>
      <c r="AH23" s="660"/>
      <c r="AI23" s="660"/>
      <c r="AJ23" s="660"/>
      <c r="AK23" s="660"/>
      <c r="AL23" s="624" t="s">
        <v>121</v>
      </c>
      <c r="AM23" s="625"/>
      <c r="AN23" s="625"/>
      <c r="AO23" s="661"/>
      <c r="AP23" s="618" t="s">
        <v>270</v>
      </c>
      <c r="AQ23" s="699"/>
      <c r="AR23" s="699"/>
      <c r="AS23" s="699"/>
      <c r="AT23" s="699"/>
      <c r="AU23" s="699"/>
      <c r="AV23" s="699"/>
      <c r="AW23" s="699"/>
      <c r="AX23" s="699"/>
      <c r="AY23" s="699"/>
      <c r="AZ23" s="699"/>
      <c r="BA23" s="699"/>
      <c r="BB23" s="699"/>
      <c r="BC23" s="699"/>
      <c r="BD23" s="699"/>
      <c r="BE23" s="699"/>
      <c r="BF23" s="700"/>
      <c r="BG23" s="621">
        <v>175406</v>
      </c>
      <c r="BH23" s="622"/>
      <c r="BI23" s="622"/>
      <c r="BJ23" s="622"/>
      <c r="BK23" s="622"/>
      <c r="BL23" s="622"/>
      <c r="BM23" s="622"/>
      <c r="BN23" s="623"/>
      <c r="BO23" s="659">
        <v>2.7</v>
      </c>
      <c r="BP23" s="659"/>
      <c r="BQ23" s="659"/>
      <c r="BR23" s="659"/>
      <c r="BS23" s="660" t="s">
        <v>121</v>
      </c>
      <c r="BT23" s="660"/>
      <c r="BU23" s="660"/>
      <c r="BV23" s="660"/>
      <c r="BW23" s="660"/>
      <c r="BX23" s="660"/>
      <c r="BY23" s="660"/>
      <c r="BZ23" s="660"/>
      <c r="CA23" s="660"/>
      <c r="CB23" s="695"/>
      <c r="CD23" s="679" t="s">
        <v>210</v>
      </c>
      <c r="CE23" s="680"/>
      <c r="CF23" s="680"/>
      <c r="CG23" s="680"/>
      <c r="CH23" s="680"/>
      <c r="CI23" s="680"/>
      <c r="CJ23" s="680"/>
      <c r="CK23" s="680"/>
      <c r="CL23" s="680"/>
      <c r="CM23" s="680"/>
      <c r="CN23" s="680"/>
      <c r="CO23" s="680"/>
      <c r="CP23" s="680"/>
      <c r="CQ23" s="681"/>
      <c r="CR23" s="679" t="s">
        <v>271</v>
      </c>
      <c r="CS23" s="680"/>
      <c r="CT23" s="680"/>
      <c r="CU23" s="680"/>
      <c r="CV23" s="680"/>
      <c r="CW23" s="680"/>
      <c r="CX23" s="680"/>
      <c r="CY23" s="681"/>
      <c r="CZ23" s="679" t="s">
        <v>272</v>
      </c>
      <c r="DA23" s="680"/>
      <c r="DB23" s="680"/>
      <c r="DC23" s="681"/>
      <c r="DD23" s="679" t="s">
        <v>273</v>
      </c>
      <c r="DE23" s="680"/>
      <c r="DF23" s="680"/>
      <c r="DG23" s="680"/>
      <c r="DH23" s="680"/>
      <c r="DI23" s="680"/>
      <c r="DJ23" s="680"/>
      <c r="DK23" s="681"/>
      <c r="DL23" s="711" t="s">
        <v>274</v>
      </c>
      <c r="DM23" s="712"/>
      <c r="DN23" s="712"/>
      <c r="DO23" s="712"/>
      <c r="DP23" s="712"/>
      <c r="DQ23" s="712"/>
      <c r="DR23" s="712"/>
      <c r="DS23" s="712"/>
      <c r="DT23" s="712"/>
      <c r="DU23" s="712"/>
      <c r="DV23" s="713"/>
      <c r="DW23" s="679" t="s">
        <v>275</v>
      </c>
      <c r="DX23" s="680"/>
      <c r="DY23" s="680"/>
      <c r="DZ23" s="680"/>
      <c r="EA23" s="680"/>
      <c r="EB23" s="680"/>
      <c r="EC23" s="681"/>
    </row>
    <row r="24" spans="2:133" ht="11.25" customHeight="1" x14ac:dyDescent="0.2">
      <c r="B24" s="618" t="s">
        <v>276</v>
      </c>
      <c r="C24" s="619"/>
      <c r="D24" s="619"/>
      <c r="E24" s="619"/>
      <c r="F24" s="619"/>
      <c r="G24" s="619"/>
      <c r="H24" s="619"/>
      <c r="I24" s="619"/>
      <c r="J24" s="619"/>
      <c r="K24" s="619"/>
      <c r="L24" s="619"/>
      <c r="M24" s="619"/>
      <c r="N24" s="619"/>
      <c r="O24" s="619"/>
      <c r="P24" s="619"/>
      <c r="Q24" s="620"/>
      <c r="R24" s="621">
        <v>59413</v>
      </c>
      <c r="S24" s="622"/>
      <c r="T24" s="622"/>
      <c r="U24" s="622"/>
      <c r="V24" s="622"/>
      <c r="W24" s="622"/>
      <c r="X24" s="622"/>
      <c r="Y24" s="623"/>
      <c r="Z24" s="659">
        <v>0.3</v>
      </c>
      <c r="AA24" s="659"/>
      <c r="AB24" s="659"/>
      <c r="AC24" s="659"/>
      <c r="AD24" s="660" t="s">
        <v>121</v>
      </c>
      <c r="AE24" s="660"/>
      <c r="AF24" s="660"/>
      <c r="AG24" s="660"/>
      <c r="AH24" s="660"/>
      <c r="AI24" s="660"/>
      <c r="AJ24" s="660"/>
      <c r="AK24" s="660"/>
      <c r="AL24" s="624" t="s">
        <v>121</v>
      </c>
      <c r="AM24" s="625"/>
      <c r="AN24" s="625"/>
      <c r="AO24" s="661"/>
      <c r="AP24" s="618" t="s">
        <v>277</v>
      </c>
      <c r="AQ24" s="699"/>
      <c r="AR24" s="699"/>
      <c r="AS24" s="699"/>
      <c r="AT24" s="699"/>
      <c r="AU24" s="699"/>
      <c r="AV24" s="699"/>
      <c r="AW24" s="699"/>
      <c r="AX24" s="699"/>
      <c r="AY24" s="699"/>
      <c r="AZ24" s="699"/>
      <c r="BA24" s="699"/>
      <c r="BB24" s="699"/>
      <c r="BC24" s="699"/>
      <c r="BD24" s="699"/>
      <c r="BE24" s="699"/>
      <c r="BF24" s="700"/>
      <c r="BG24" s="621" t="s">
        <v>121</v>
      </c>
      <c r="BH24" s="622"/>
      <c r="BI24" s="622"/>
      <c r="BJ24" s="622"/>
      <c r="BK24" s="622"/>
      <c r="BL24" s="622"/>
      <c r="BM24" s="622"/>
      <c r="BN24" s="623"/>
      <c r="BO24" s="659" t="s">
        <v>121</v>
      </c>
      <c r="BP24" s="659"/>
      <c r="BQ24" s="659"/>
      <c r="BR24" s="659"/>
      <c r="BS24" s="660" t="s">
        <v>121</v>
      </c>
      <c r="BT24" s="660"/>
      <c r="BU24" s="660"/>
      <c r="BV24" s="660"/>
      <c r="BW24" s="660"/>
      <c r="BX24" s="660"/>
      <c r="BY24" s="660"/>
      <c r="BZ24" s="660"/>
      <c r="CA24" s="660"/>
      <c r="CB24" s="695"/>
      <c r="CD24" s="676" t="s">
        <v>278</v>
      </c>
      <c r="CE24" s="677"/>
      <c r="CF24" s="677"/>
      <c r="CG24" s="677"/>
      <c r="CH24" s="677"/>
      <c r="CI24" s="677"/>
      <c r="CJ24" s="677"/>
      <c r="CK24" s="677"/>
      <c r="CL24" s="677"/>
      <c r="CM24" s="677"/>
      <c r="CN24" s="677"/>
      <c r="CO24" s="677"/>
      <c r="CP24" s="677"/>
      <c r="CQ24" s="678"/>
      <c r="CR24" s="673">
        <v>10111998</v>
      </c>
      <c r="CS24" s="674"/>
      <c r="CT24" s="674"/>
      <c r="CU24" s="674"/>
      <c r="CV24" s="674"/>
      <c r="CW24" s="674"/>
      <c r="CX24" s="674"/>
      <c r="CY24" s="702"/>
      <c r="CZ24" s="703">
        <v>50.6</v>
      </c>
      <c r="DA24" s="685"/>
      <c r="DB24" s="685"/>
      <c r="DC24" s="705"/>
      <c r="DD24" s="701">
        <v>6975041</v>
      </c>
      <c r="DE24" s="674"/>
      <c r="DF24" s="674"/>
      <c r="DG24" s="674"/>
      <c r="DH24" s="674"/>
      <c r="DI24" s="674"/>
      <c r="DJ24" s="674"/>
      <c r="DK24" s="702"/>
      <c r="DL24" s="701">
        <v>6246533</v>
      </c>
      <c r="DM24" s="674"/>
      <c r="DN24" s="674"/>
      <c r="DO24" s="674"/>
      <c r="DP24" s="674"/>
      <c r="DQ24" s="674"/>
      <c r="DR24" s="674"/>
      <c r="DS24" s="674"/>
      <c r="DT24" s="674"/>
      <c r="DU24" s="674"/>
      <c r="DV24" s="702"/>
      <c r="DW24" s="703">
        <v>55.4</v>
      </c>
      <c r="DX24" s="685"/>
      <c r="DY24" s="685"/>
      <c r="DZ24" s="685"/>
      <c r="EA24" s="685"/>
      <c r="EB24" s="685"/>
      <c r="EC24" s="704"/>
    </row>
    <row r="25" spans="2:133" ht="11.25" customHeight="1" x14ac:dyDescent="0.2">
      <c r="B25" s="618" t="s">
        <v>279</v>
      </c>
      <c r="C25" s="619"/>
      <c r="D25" s="619"/>
      <c r="E25" s="619"/>
      <c r="F25" s="619"/>
      <c r="G25" s="619"/>
      <c r="H25" s="619"/>
      <c r="I25" s="619"/>
      <c r="J25" s="619"/>
      <c r="K25" s="619"/>
      <c r="L25" s="619"/>
      <c r="M25" s="619"/>
      <c r="N25" s="619"/>
      <c r="O25" s="619"/>
      <c r="P25" s="619"/>
      <c r="Q25" s="620"/>
      <c r="R25" s="621">
        <v>12153703</v>
      </c>
      <c r="S25" s="622"/>
      <c r="T25" s="622"/>
      <c r="U25" s="622"/>
      <c r="V25" s="622"/>
      <c r="W25" s="622"/>
      <c r="X25" s="622"/>
      <c r="Y25" s="623"/>
      <c r="Z25" s="659">
        <v>59</v>
      </c>
      <c r="AA25" s="659"/>
      <c r="AB25" s="659"/>
      <c r="AC25" s="659"/>
      <c r="AD25" s="660">
        <v>11155522</v>
      </c>
      <c r="AE25" s="660"/>
      <c r="AF25" s="660"/>
      <c r="AG25" s="660"/>
      <c r="AH25" s="660"/>
      <c r="AI25" s="660"/>
      <c r="AJ25" s="660"/>
      <c r="AK25" s="660"/>
      <c r="AL25" s="624">
        <v>99.4</v>
      </c>
      <c r="AM25" s="625"/>
      <c r="AN25" s="625"/>
      <c r="AO25" s="661"/>
      <c r="AP25" s="618" t="s">
        <v>280</v>
      </c>
      <c r="AQ25" s="699"/>
      <c r="AR25" s="699"/>
      <c r="AS25" s="699"/>
      <c r="AT25" s="699"/>
      <c r="AU25" s="699"/>
      <c r="AV25" s="699"/>
      <c r="AW25" s="699"/>
      <c r="AX25" s="699"/>
      <c r="AY25" s="699"/>
      <c r="AZ25" s="699"/>
      <c r="BA25" s="699"/>
      <c r="BB25" s="699"/>
      <c r="BC25" s="699"/>
      <c r="BD25" s="699"/>
      <c r="BE25" s="699"/>
      <c r="BF25" s="700"/>
      <c r="BG25" s="621" t="s">
        <v>121</v>
      </c>
      <c r="BH25" s="622"/>
      <c r="BI25" s="622"/>
      <c r="BJ25" s="622"/>
      <c r="BK25" s="622"/>
      <c r="BL25" s="622"/>
      <c r="BM25" s="622"/>
      <c r="BN25" s="623"/>
      <c r="BO25" s="659" t="s">
        <v>121</v>
      </c>
      <c r="BP25" s="659"/>
      <c r="BQ25" s="659"/>
      <c r="BR25" s="659"/>
      <c r="BS25" s="660" t="s">
        <v>121</v>
      </c>
      <c r="BT25" s="660"/>
      <c r="BU25" s="660"/>
      <c r="BV25" s="660"/>
      <c r="BW25" s="660"/>
      <c r="BX25" s="660"/>
      <c r="BY25" s="660"/>
      <c r="BZ25" s="660"/>
      <c r="CA25" s="660"/>
      <c r="CB25" s="695"/>
      <c r="CD25" s="618" t="s">
        <v>281</v>
      </c>
      <c r="CE25" s="619"/>
      <c r="CF25" s="619"/>
      <c r="CG25" s="619"/>
      <c r="CH25" s="619"/>
      <c r="CI25" s="619"/>
      <c r="CJ25" s="619"/>
      <c r="CK25" s="619"/>
      <c r="CL25" s="619"/>
      <c r="CM25" s="619"/>
      <c r="CN25" s="619"/>
      <c r="CO25" s="619"/>
      <c r="CP25" s="619"/>
      <c r="CQ25" s="620"/>
      <c r="CR25" s="621">
        <v>3094325</v>
      </c>
      <c r="CS25" s="634"/>
      <c r="CT25" s="634"/>
      <c r="CU25" s="634"/>
      <c r="CV25" s="634"/>
      <c r="CW25" s="634"/>
      <c r="CX25" s="634"/>
      <c r="CY25" s="635"/>
      <c r="CZ25" s="624">
        <v>15.5</v>
      </c>
      <c r="DA25" s="636"/>
      <c r="DB25" s="636"/>
      <c r="DC25" s="637"/>
      <c r="DD25" s="627">
        <v>2948701</v>
      </c>
      <c r="DE25" s="634"/>
      <c r="DF25" s="634"/>
      <c r="DG25" s="634"/>
      <c r="DH25" s="634"/>
      <c r="DI25" s="634"/>
      <c r="DJ25" s="634"/>
      <c r="DK25" s="635"/>
      <c r="DL25" s="627">
        <v>2897667</v>
      </c>
      <c r="DM25" s="634"/>
      <c r="DN25" s="634"/>
      <c r="DO25" s="634"/>
      <c r="DP25" s="634"/>
      <c r="DQ25" s="634"/>
      <c r="DR25" s="634"/>
      <c r="DS25" s="634"/>
      <c r="DT25" s="634"/>
      <c r="DU25" s="634"/>
      <c r="DV25" s="635"/>
      <c r="DW25" s="624">
        <v>25.7</v>
      </c>
      <c r="DX25" s="636"/>
      <c r="DY25" s="636"/>
      <c r="DZ25" s="636"/>
      <c r="EA25" s="636"/>
      <c r="EB25" s="636"/>
      <c r="EC25" s="648"/>
    </row>
    <row r="26" spans="2:133" ht="11.25" customHeight="1" x14ac:dyDescent="0.2">
      <c r="B26" s="618" t="s">
        <v>282</v>
      </c>
      <c r="C26" s="619"/>
      <c r="D26" s="619"/>
      <c r="E26" s="619"/>
      <c r="F26" s="619"/>
      <c r="G26" s="619"/>
      <c r="H26" s="619"/>
      <c r="I26" s="619"/>
      <c r="J26" s="619"/>
      <c r="K26" s="619"/>
      <c r="L26" s="619"/>
      <c r="M26" s="619"/>
      <c r="N26" s="619"/>
      <c r="O26" s="619"/>
      <c r="P26" s="619"/>
      <c r="Q26" s="620"/>
      <c r="R26" s="621">
        <v>2541</v>
      </c>
      <c r="S26" s="622"/>
      <c r="T26" s="622"/>
      <c r="U26" s="622"/>
      <c r="V26" s="622"/>
      <c r="W26" s="622"/>
      <c r="X26" s="622"/>
      <c r="Y26" s="623"/>
      <c r="Z26" s="659">
        <v>0</v>
      </c>
      <c r="AA26" s="659"/>
      <c r="AB26" s="659"/>
      <c r="AC26" s="659"/>
      <c r="AD26" s="660">
        <v>2541</v>
      </c>
      <c r="AE26" s="660"/>
      <c r="AF26" s="660"/>
      <c r="AG26" s="660"/>
      <c r="AH26" s="660"/>
      <c r="AI26" s="660"/>
      <c r="AJ26" s="660"/>
      <c r="AK26" s="660"/>
      <c r="AL26" s="624">
        <v>0</v>
      </c>
      <c r="AM26" s="625"/>
      <c r="AN26" s="625"/>
      <c r="AO26" s="661"/>
      <c r="AP26" s="618" t="s">
        <v>283</v>
      </c>
      <c r="AQ26" s="699"/>
      <c r="AR26" s="699"/>
      <c r="AS26" s="699"/>
      <c r="AT26" s="699"/>
      <c r="AU26" s="699"/>
      <c r="AV26" s="699"/>
      <c r="AW26" s="699"/>
      <c r="AX26" s="699"/>
      <c r="AY26" s="699"/>
      <c r="AZ26" s="699"/>
      <c r="BA26" s="699"/>
      <c r="BB26" s="699"/>
      <c r="BC26" s="699"/>
      <c r="BD26" s="699"/>
      <c r="BE26" s="699"/>
      <c r="BF26" s="700"/>
      <c r="BG26" s="621" t="s">
        <v>121</v>
      </c>
      <c r="BH26" s="622"/>
      <c r="BI26" s="622"/>
      <c r="BJ26" s="622"/>
      <c r="BK26" s="622"/>
      <c r="BL26" s="622"/>
      <c r="BM26" s="622"/>
      <c r="BN26" s="623"/>
      <c r="BO26" s="659" t="s">
        <v>121</v>
      </c>
      <c r="BP26" s="659"/>
      <c r="BQ26" s="659"/>
      <c r="BR26" s="659"/>
      <c r="BS26" s="660" t="s">
        <v>121</v>
      </c>
      <c r="BT26" s="660"/>
      <c r="BU26" s="660"/>
      <c r="BV26" s="660"/>
      <c r="BW26" s="660"/>
      <c r="BX26" s="660"/>
      <c r="BY26" s="660"/>
      <c r="BZ26" s="660"/>
      <c r="CA26" s="660"/>
      <c r="CB26" s="695"/>
      <c r="CD26" s="618" t="s">
        <v>284</v>
      </c>
      <c r="CE26" s="619"/>
      <c r="CF26" s="619"/>
      <c r="CG26" s="619"/>
      <c r="CH26" s="619"/>
      <c r="CI26" s="619"/>
      <c r="CJ26" s="619"/>
      <c r="CK26" s="619"/>
      <c r="CL26" s="619"/>
      <c r="CM26" s="619"/>
      <c r="CN26" s="619"/>
      <c r="CO26" s="619"/>
      <c r="CP26" s="619"/>
      <c r="CQ26" s="620"/>
      <c r="CR26" s="621">
        <v>1882898</v>
      </c>
      <c r="CS26" s="622"/>
      <c r="CT26" s="622"/>
      <c r="CU26" s="622"/>
      <c r="CV26" s="622"/>
      <c r="CW26" s="622"/>
      <c r="CX26" s="622"/>
      <c r="CY26" s="623"/>
      <c r="CZ26" s="624">
        <v>9.4</v>
      </c>
      <c r="DA26" s="636"/>
      <c r="DB26" s="636"/>
      <c r="DC26" s="637"/>
      <c r="DD26" s="627">
        <v>1779798</v>
      </c>
      <c r="DE26" s="622"/>
      <c r="DF26" s="622"/>
      <c r="DG26" s="622"/>
      <c r="DH26" s="622"/>
      <c r="DI26" s="622"/>
      <c r="DJ26" s="622"/>
      <c r="DK26" s="623"/>
      <c r="DL26" s="627" t="s">
        <v>121</v>
      </c>
      <c r="DM26" s="622"/>
      <c r="DN26" s="622"/>
      <c r="DO26" s="622"/>
      <c r="DP26" s="622"/>
      <c r="DQ26" s="622"/>
      <c r="DR26" s="622"/>
      <c r="DS26" s="622"/>
      <c r="DT26" s="622"/>
      <c r="DU26" s="622"/>
      <c r="DV26" s="623"/>
      <c r="DW26" s="624" t="s">
        <v>121</v>
      </c>
      <c r="DX26" s="636"/>
      <c r="DY26" s="636"/>
      <c r="DZ26" s="636"/>
      <c r="EA26" s="636"/>
      <c r="EB26" s="636"/>
      <c r="EC26" s="648"/>
    </row>
    <row r="27" spans="2:133" ht="11.25" customHeight="1" x14ac:dyDescent="0.2">
      <c r="B27" s="618" t="s">
        <v>285</v>
      </c>
      <c r="C27" s="619"/>
      <c r="D27" s="619"/>
      <c r="E27" s="619"/>
      <c r="F27" s="619"/>
      <c r="G27" s="619"/>
      <c r="H27" s="619"/>
      <c r="I27" s="619"/>
      <c r="J27" s="619"/>
      <c r="K27" s="619"/>
      <c r="L27" s="619"/>
      <c r="M27" s="619"/>
      <c r="N27" s="619"/>
      <c r="O27" s="619"/>
      <c r="P27" s="619"/>
      <c r="Q27" s="620"/>
      <c r="R27" s="621">
        <v>52811</v>
      </c>
      <c r="S27" s="622"/>
      <c r="T27" s="622"/>
      <c r="U27" s="622"/>
      <c r="V27" s="622"/>
      <c r="W27" s="622"/>
      <c r="X27" s="622"/>
      <c r="Y27" s="623"/>
      <c r="Z27" s="659">
        <v>0.3</v>
      </c>
      <c r="AA27" s="659"/>
      <c r="AB27" s="659"/>
      <c r="AC27" s="659"/>
      <c r="AD27" s="660" t="s">
        <v>121</v>
      </c>
      <c r="AE27" s="660"/>
      <c r="AF27" s="660"/>
      <c r="AG27" s="660"/>
      <c r="AH27" s="660"/>
      <c r="AI27" s="660"/>
      <c r="AJ27" s="660"/>
      <c r="AK27" s="660"/>
      <c r="AL27" s="624" t="s">
        <v>121</v>
      </c>
      <c r="AM27" s="625"/>
      <c r="AN27" s="625"/>
      <c r="AO27" s="661"/>
      <c r="AP27" s="618" t="s">
        <v>286</v>
      </c>
      <c r="AQ27" s="619"/>
      <c r="AR27" s="619"/>
      <c r="AS27" s="619"/>
      <c r="AT27" s="619"/>
      <c r="AU27" s="619"/>
      <c r="AV27" s="619"/>
      <c r="AW27" s="619"/>
      <c r="AX27" s="619"/>
      <c r="AY27" s="619"/>
      <c r="AZ27" s="619"/>
      <c r="BA27" s="619"/>
      <c r="BB27" s="619"/>
      <c r="BC27" s="619"/>
      <c r="BD27" s="619"/>
      <c r="BE27" s="619"/>
      <c r="BF27" s="620"/>
      <c r="BG27" s="621">
        <v>6433997</v>
      </c>
      <c r="BH27" s="622"/>
      <c r="BI27" s="622"/>
      <c r="BJ27" s="622"/>
      <c r="BK27" s="622"/>
      <c r="BL27" s="622"/>
      <c r="BM27" s="622"/>
      <c r="BN27" s="623"/>
      <c r="BO27" s="659">
        <v>100</v>
      </c>
      <c r="BP27" s="659"/>
      <c r="BQ27" s="659"/>
      <c r="BR27" s="659"/>
      <c r="BS27" s="660">
        <v>93885</v>
      </c>
      <c r="BT27" s="660"/>
      <c r="BU27" s="660"/>
      <c r="BV27" s="660"/>
      <c r="BW27" s="660"/>
      <c r="BX27" s="660"/>
      <c r="BY27" s="660"/>
      <c r="BZ27" s="660"/>
      <c r="CA27" s="660"/>
      <c r="CB27" s="695"/>
      <c r="CD27" s="618" t="s">
        <v>287</v>
      </c>
      <c r="CE27" s="619"/>
      <c r="CF27" s="619"/>
      <c r="CG27" s="619"/>
      <c r="CH27" s="619"/>
      <c r="CI27" s="619"/>
      <c r="CJ27" s="619"/>
      <c r="CK27" s="619"/>
      <c r="CL27" s="619"/>
      <c r="CM27" s="619"/>
      <c r="CN27" s="619"/>
      <c r="CO27" s="619"/>
      <c r="CP27" s="619"/>
      <c r="CQ27" s="620"/>
      <c r="CR27" s="621">
        <v>4748371</v>
      </c>
      <c r="CS27" s="634"/>
      <c r="CT27" s="634"/>
      <c r="CU27" s="634"/>
      <c r="CV27" s="634"/>
      <c r="CW27" s="634"/>
      <c r="CX27" s="634"/>
      <c r="CY27" s="635"/>
      <c r="CZ27" s="624">
        <v>23.8</v>
      </c>
      <c r="DA27" s="636"/>
      <c r="DB27" s="636"/>
      <c r="DC27" s="637"/>
      <c r="DD27" s="627">
        <v>1819285</v>
      </c>
      <c r="DE27" s="634"/>
      <c r="DF27" s="634"/>
      <c r="DG27" s="634"/>
      <c r="DH27" s="634"/>
      <c r="DI27" s="634"/>
      <c r="DJ27" s="634"/>
      <c r="DK27" s="635"/>
      <c r="DL27" s="627">
        <v>1264586</v>
      </c>
      <c r="DM27" s="634"/>
      <c r="DN27" s="634"/>
      <c r="DO27" s="634"/>
      <c r="DP27" s="634"/>
      <c r="DQ27" s="634"/>
      <c r="DR27" s="634"/>
      <c r="DS27" s="634"/>
      <c r="DT27" s="634"/>
      <c r="DU27" s="634"/>
      <c r="DV27" s="635"/>
      <c r="DW27" s="624">
        <v>11.2</v>
      </c>
      <c r="DX27" s="636"/>
      <c r="DY27" s="636"/>
      <c r="DZ27" s="636"/>
      <c r="EA27" s="636"/>
      <c r="EB27" s="636"/>
      <c r="EC27" s="648"/>
    </row>
    <row r="28" spans="2:133" ht="11.25" customHeight="1" x14ac:dyDescent="0.2">
      <c r="B28" s="618" t="s">
        <v>288</v>
      </c>
      <c r="C28" s="619"/>
      <c r="D28" s="619"/>
      <c r="E28" s="619"/>
      <c r="F28" s="619"/>
      <c r="G28" s="619"/>
      <c r="H28" s="619"/>
      <c r="I28" s="619"/>
      <c r="J28" s="619"/>
      <c r="K28" s="619"/>
      <c r="L28" s="619"/>
      <c r="M28" s="619"/>
      <c r="N28" s="619"/>
      <c r="O28" s="619"/>
      <c r="P28" s="619"/>
      <c r="Q28" s="620"/>
      <c r="R28" s="621">
        <v>289805</v>
      </c>
      <c r="S28" s="622"/>
      <c r="T28" s="622"/>
      <c r="U28" s="622"/>
      <c r="V28" s="622"/>
      <c r="W28" s="622"/>
      <c r="X28" s="622"/>
      <c r="Y28" s="623"/>
      <c r="Z28" s="659">
        <v>1.4</v>
      </c>
      <c r="AA28" s="659"/>
      <c r="AB28" s="659"/>
      <c r="AC28" s="659"/>
      <c r="AD28" s="660">
        <v>26206</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289</v>
      </c>
      <c r="CE28" s="619"/>
      <c r="CF28" s="619"/>
      <c r="CG28" s="619"/>
      <c r="CH28" s="619"/>
      <c r="CI28" s="619"/>
      <c r="CJ28" s="619"/>
      <c r="CK28" s="619"/>
      <c r="CL28" s="619"/>
      <c r="CM28" s="619"/>
      <c r="CN28" s="619"/>
      <c r="CO28" s="619"/>
      <c r="CP28" s="619"/>
      <c r="CQ28" s="620"/>
      <c r="CR28" s="621">
        <v>2269302</v>
      </c>
      <c r="CS28" s="622"/>
      <c r="CT28" s="622"/>
      <c r="CU28" s="622"/>
      <c r="CV28" s="622"/>
      <c r="CW28" s="622"/>
      <c r="CX28" s="622"/>
      <c r="CY28" s="623"/>
      <c r="CZ28" s="624">
        <v>11.4</v>
      </c>
      <c r="DA28" s="636"/>
      <c r="DB28" s="636"/>
      <c r="DC28" s="637"/>
      <c r="DD28" s="627">
        <v>2207055</v>
      </c>
      <c r="DE28" s="622"/>
      <c r="DF28" s="622"/>
      <c r="DG28" s="622"/>
      <c r="DH28" s="622"/>
      <c r="DI28" s="622"/>
      <c r="DJ28" s="622"/>
      <c r="DK28" s="623"/>
      <c r="DL28" s="627">
        <v>2084280</v>
      </c>
      <c r="DM28" s="622"/>
      <c r="DN28" s="622"/>
      <c r="DO28" s="622"/>
      <c r="DP28" s="622"/>
      <c r="DQ28" s="622"/>
      <c r="DR28" s="622"/>
      <c r="DS28" s="622"/>
      <c r="DT28" s="622"/>
      <c r="DU28" s="622"/>
      <c r="DV28" s="623"/>
      <c r="DW28" s="624">
        <v>18.5</v>
      </c>
      <c r="DX28" s="636"/>
      <c r="DY28" s="636"/>
      <c r="DZ28" s="636"/>
      <c r="EA28" s="636"/>
      <c r="EB28" s="636"/>
      <c r="EC28" s="648"/>
    </row>
    <row r="29" spans="2:133" ht="11.25" customHeight="1" x14ac:dyDescent="0.2">
      <c r="B29" s="618" t="s">
        <v>290</v>
      </c>
      <c r="C29" s="619"/>
      <c r="D29" s="619"/>
      <c r="E29" s="619"/>
      <c r="F29" s="619"/>
      <c r="G29" s="619"/>
      <c r="H29" s="619"/>
      <c r="I29" s="619"/>
      <c r="J29" s="619"/>
      <c r="K29" s="619"/>
      <c r="L29" s="619"/>
      <c r="M29" s="619"/>
      <c r="N29" s="619"/>
      <c r="O29" s="619"/>
      <c r="P29" s="619"/>
      <c r="Q29" s="620"/>
      <c r="R29" s="621">
        <v>25830</v>
      </c>
      <c r="S29" s="622"/>
      <c r="T29" s="622"/>
      <c r="U29" s="622"/>
      <c r="V29" s="622"/>
      <c r="W29" s="622"/>
      <c r="X29" s="622"/>
      <c r="Y29" s="623"/>
      <c r="Z29" s="659">
        <v>0.1</v>
      </c>
      <c r="AA29" s="659"/>
      <c r="AB29" s="659"/>
      <c r="AC29" s="659"/>
      <c r="AD29" s="660" t="s">
        <v>121</v>
      </c>
      <c r="AE29" s="660"/>
      <c r="AF29" s="660"/>
      <c r="AG29" s="660"/>
      <c r="AH29" s="660"/>
      <c r="AI29" s="660"/>
      <c r="AJ29" s="660"/>
      <c r="AK29" s="660"/>
      <c r="AL29" s="624" t="s">
        <v>121</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291</v>
      </c>
      <c r="CE29" s="641"/>
      <c r="CF29" s="618" t="s">
        <v>66</v>
      </c>
      <c r="CG29" s="619"/>
      <c r="CH29" s="619"/>
      <c r="CI29" s="619"/>
      <c r="CJ29" s="619"/>
      <c r="CK29" s="619"/>
      <c r="CL29" s="619"/>
      <c r="CM29" s="619"/>
      <c r="CN29" s="619"/>
      <c r="CO29" s="619"/>
      <c r="CP29" s="619"/>
      <c r="CQ29" s="620"/>
      <c r="CR29" s="621">
        <v>2269302</v>
      </c>
      <c r="CS29" s="634"/>
      <c r="CT29" s="634"/>
      <c r="CU29" s="634"/>
      <c r="CV29" s="634"/>
      <c r="CW29" s="634"/>
      <c r="CX29" s="634"/>
      <c r="CY29" s="635"/>
      <c r="CZ29" s="624">
        <v>11.4</v>
      </c>
      <c r="DA29" s="636"/>
      <c r="DB29" s="636"/>
      <c r="DC29" s="637"/>
      <c r="DD29" s="627">
        <v>2207055</v>
      </c>
      <c r="DE29" s="634"/>
      <c r="DF29" s="634"/>
      <c r="DG29" s="634"/>
      <c r="DH29" s="634"/>
      <c r="DI29" s="634"/>
      <c r="DJ29" s="634"/>
      <c r="DK29" s="635"/>
      <c r="DL29" s="627">
        <v>2084280</v>
      </c>
      <c r="DM29" s="634"/>
      <c r="DN29" s="634"/>
      <c r="DO29" s="634"/>
      <c r="DP29" s="634"/>
      <c r="DQ29" s="634"/>
      <c r="DR29" s="634"/>
      <c r="DS29" s="634"/>
      <c r="DT29" s="634"/>
      <c r="DU29" s="634"/>
      <c r="DV29" s="635"/>
      <c r="DW29" s="624">
        <v>18.5</v>
      </c>
      <c r="DX29" s="636"/>
      <c r="DY29" s="636"/>
      <c r="DZ29" s="636"/>
      <c r="EA29" s="636"/>
      <c r="EB29" s="636"/>
      <c r="EC29" s="648"/>
    </row>
    <row r="30" spans="2:133" ht="11.25" customHeight="1" x14ac:dyDescent="0.2">
      <c r="B30" s="618" t="s">
        <v>292</v>
      </c>
      <c r="C30" s="619"/>
      <c r="D30" s="619"/>
      <c r="E30" s="619"/>
      <c r="F30" s="619"/>
      <c r="G30" s="619"/>
      <c r="H30" s="619"/>
      <c r="I30" s="619"/>
      <c r="J30" s="619"/>
      <c r="K30" s="619"/>
      <c r="L30" s="619"/>
      <c r="M30" s="619"/>
      <c r="N30" s="619"/>
      <c r="O30" s="619"/>
      <c r="P30" s="619"/>
      <c r="Q30" s="620"/>
      <c r="R30" s="621">
        <v>3390734</v>
      </c>
      <c r="S30" s="622"/>
      <c r="T30" s="622"/>
      <c r="U30" s="622"/>
      <c r="V30" s="622"/>
      <c r="W30" s="622"/>
      <c r="X30" s="622"/>
      <c r="Y30" s="623"/>
      <c r="Z30" s="659">
        <v>16.5</v>
      </c>
      <c r="AA30" s="659"/>
      <c r="AB30" s="659"/>
      <c r="AC30" s="659"/>
      <c r="AD30" s="660" t="s">
        <v>121</v>
      </c>
      <c r="AE30" s="660"/>
      <c r="AF30" s="660"/>
      <c r="AG30" s="660"/>
      <c r="AH30" s="660"/>
      <c r="AI30" s="660"/>
      <c r="AJ30" s="660"/>
      <c r="AK30" s="660"/>
      <c r="AL30" s="624" t="s">
        <v>121</v>
      </c>
      <c r="AM30" s="625"/>
      <c r="AN30" s="625"/>
      <c r="AO30" s="661"/>
      <c r="AP30" s="679" t="s">
        <v>210</v>
      </c>
      <c r="AQ30" s="680"/>
      <c r="AR30" s="680"/>
      <c r="AS30" s="680"/>
      <c r="AT30" s="680"/>
      <c r="AU30" s="680"/>
      <c r="AV30" s="680"/>
      <c r="AW30" s="680"/>
      <c r="AX30" s="680"/>
      <c r="AY30" s="680"/>
      <c r="AZ30" s="680"/>
      <c r="BA30" s="680"/>
      <c r="BB30" s="680"/>
      <c r="BC30" s="680"/>
      <c r="BD30" s="680"/>
      <c r="BE30" s="680"/>
      <c r="BF30" s="681"/>
      <c r="BG30" s="679" t="s">
        <v>293</v>
      </c>
      <c r="BH30" s="693"/>
      <c r="BI30" s="693"/>
      <c r="BJ30" s="693"/>
      <c r="BK30" s="693"/>
      <c r="BL30" s="693"/>
      <c r="BM30" s="693"/>
      <c r="BN30" s="693"/>
      <c r="BO30" s="693"/>
      <c r="BP30" s="693"/>
      <c r="BQ30" s="694"/>
      <c r="BR30" s="679" t="s">
        <v>294</v>
      </c>
      <c r="BS30" s="693"/>
      <c r="BT30" s="693"/>
      <c r="BU30" s="693"/>
      <c r="BV30" s="693"/>
      <c r="BW30" s="693"/>
      <c r="BX30" s="693"/>
      <c r="BY30" s="693"/>
      <c r="BZ30" s="693"/>
      <c r="CA30" s="693"/>
      <c r="CB30" s="694"/>
      <c r="CD30" s="642"/>
      <c r="CE30" s="643"/>
      <c r="CF30" s="618" t="s">
        <v>295</v>
      </c>
      <c r="CG30" s="619"/>
      <c r="CH30" s="619"/>
      <c r="CI30" s="619"/>
      <c r="CJ30" s="619"/>
      <c r="CK30" s="619"/>
      <c r="CL30" s="619"/>
      <c r="CM30" s="619"/>
      <c r="CN30" s="619"/>
      <c r="CO30" s="619"/>
      <c r="CP30" s="619"/>
      <c r="CQ30" s="620"/>
      <c r="CR30" s="621">
        <v>2187494</v>
      </c>
      <c r="CS30" s="622"/>
      <c r="CT30" s="622"/>
      <c r="CU30" s="622"/>
      <c r="CV30" s="622"/>
      <c r="CW30" s="622"/>
      <c r="CX30" s="622"/>
      <c r="CY30" s="623"/>
      <c r="CZ30" s="624">
        <v>11</v>
      </c>
      <c r="DA30" s="636"/>
      <c r="DB30" s="636"/>
      <c r="DC30" s="637"/>
      <c r="DD30" s="627">
        <v>2130828</v>
      </c>
      <c r="DE30" s="622"/>
      <c r="DF30" s="622"/>
      <c r="DG30" s="622"/>
      <c r="DH30" s="622"/>
      <c r="DI30" s="622"/>
      <c r="DJ30" s="622"/>
      <c r="DK30" s="623"/>
      <c r="DL30" s="627">
        <v>2008053</v>
      </c>
      <c r="DM30" s="622"/>
      <c r="DN30" s="622"/>
      <c r="DO30" s="622"/>
      <c r="DP30" s="622"/>
      <c r="DQ30" s="622"/>
      <c r="DR30" s="622"/>
      <c r="DS30" s="622"/>
      <c r="DT30" s="622"/>
      <c r="DU30" s="622"/>
      <c r="DV30" s="623"/>
      <c r="DW30" s="624">
        <v>17.8</v>
      </c>
      <c r="DX30" s="636"/>
      <c r="DY30" s="636"/>
      <c r="DZ30" s="636"/>
      <c r="EA30" s="636"/>
      <c r="EB30" s="636"/>
      <c r="EC30" s="648"/>
    </row>
    <row r="31" spans="2:133" ht="11.25" customHeight="1" x14ac:dyDescent="0.2">
      <c r="B31" s="696" t="s">
        <v>296</v>
      </c>
      <c r="C31" s="697"/>
      <c r="D31" s="697"/>
      <c r="E31" s="697"/>
      <c r="F31" s="697"/>
      <c r="G31" s="697"/>
      <c r="H31" s="697"/>
      <c r="I31" s="697"/>
      <c r="J31" s="697"/>
      <c r="K31" s="697"/>
      <c r="L31" s="697"/>
      <c r="M31" s="697"/>
      <c r="N31" s="697"/>
      <c r="O31" s="697"/>
      <c r="P31" s="697"/>
      <c r="Q31" s="698"/>
      <c r="R31" s="621" t="s">
        <v>121</v>
      </c>
      <c r="S31" s="622"/>
      <c r="T31" s="622"/>
      <c r="U31" s="622"/>
      <c r="V31" s="622"/>
      <c r="W31" s="622"/>
      <c r="X31" s="622"/>
      <c r="Y31" s="623"/>
      <c r="Z31" s="659" t="s">
        <v>121</v>
      </c>
      <c r="AA31" s="659"/>
      <c r="AB31" s="659"/>
      <c r="AC31" s="659"/>
      <c r="AD31" s="660" t="s">
        <v>121</v>
      </c>
      <c r="AE31" s="660"/>
      <c r="AF31" s="660"/>
      <c r="AG31" s="660"/>
      <c r="AH31" s="660"/>
      <c r="AI31" s="660"/>
      <c r="AJ31" s="660"/>
      <c r="AK31" s="660"/>
      <c r="AL31" s="624" t="s">
        <v>121</v>
      </c>
      <c r="AM31" s="625"/>
      <c r="AN31" s="625"/>
      <c r="AO31" s="661"/>
      <c r="AP31" s="687" t="s">
        <v>297</v>
      </c>
      <c r="AQ31" s="688"/>
      <c r="AR31" s="688"/>
      <c r="AS31" s="688"/>
      <c r="AT31" s="689" t="s">
        <v>298</v>
      </c>
      <c r="AU31" s="206"/>
      <c r="AV31" s="206"/>
      <c r="AW31" s="206"/>
      <c r="AX31" s="676" t="s">
        <v>176</v>
      </c>
      <c r="AY31" s="677"/>
      <c r="AZ31" s="677"/>
      <c r="BA31" s="677"/>
      <c r="BB31" s="677"/>
      <c r="BC31" s="677"/>
      <c r="BD31" s="677"/>
      <c r="BE31" s="677"/>
      <c r="BF31" s="678"/>
      <c r="BG31" s="683">
        <v>99.3</v>
      </c>
      <c r="BH31" s="684"/>
      <c r="BI31" s="684"/>
      <c r="BJ31" s="684"/>
      <c r="BK31" s="684"/>
      <c r="BL31" s="684"/>
      <c r="BM31" s="685">
        <v>97.8</v>
      </c>
      <c r="BN31" s="684"/>
      <c r="BO31" s="684"/>
      <c r="BP31" s="684"/>
      <c r="BQ31" s="686"/>
      <c r="BR31" s="683">
        <v>99.3</v>
      </c>
      <c r="BS31" s="684"/>
      <c r="BT31" s="684"/>
      <c r="BU31" s="684"/>
      <c r="BV31" s="684"/>
      <c r="BW31" s="684"/>
      <c r="BX31" s="685">
        <v>97.9</v>
      </c>
      <c r="BY31" s="684"/>
      <c r="BZ31" s="684"/>
      <c r="CA31" s="684"/>
      <c r="CB31" s="686"/>
      <c r="CD31" s="642"/>
      <c r="CE31" s="643"/>
      <c r="CF31" s="618" t="s">
        <v>299</v>
      </c>
      <c r="CG31" s="619"/>
      <c r="CH31" s="619"/>
      <c r="CI31" s="619"/>
      <c r="CJ31" s="619"/>
      <c r="CK31" s="619"/>
      <c r="CL31" s="619"/>
      <c r="CM31" s="619"/>
      <c r="CN31" s="619"/>
      <c r="CO31" s="619"/>
      <c r="CP31" s="619"/>
      <c r="CQ31" s="620"/>
      <c r="CR31" s="621">
        <v>81808</v>
      </c>
      <c r="CS31" s="634"/>
      <c r="CT31" s="634"/>
      <c r="CU31" s="634"/>
      <c r="CV31" s="634"/>
      <c r="CW31" s="634"/>
      <c r="CX31" s="634"/>
      <c r="CY31" s="635"/>
      <c r="CZ31" s="624">
        <v>0.4</v>
      </c>
      <c r="DA31" s="636"/>
      <c r="DB31" s="636"/>
      <c r="DC31" s="637"/>
      <c r="DD31" s="627">
        <v>76227</v>
      </c>
      <c r="DE31" s="634"/>
      <c r="DF31" s="634"/>
      <c r="DG31" s="634"/>
      <c r="DH31" s="634"/>
      <c r="DI31" s="634"/>
      <c r="DJ31" s="634"/>
      <c r="DK31" s="635"/>
      <c r="DL31" s="627">
        <v>76227</v>
      </c>
      <c r="DM31" s="634"/>
      <c r="DN31" s="634"/>
      <c r="DO31" s="634"/>
      <c r="DP31" s="634"/>
      <c r="DQ31" s="634"/>
      <c r="DR31" s="634"/>
      <c r="DS31" s="634"/>
      <c r="DT31" s="634"/>
      <c r="DU31" s="634"/>
      <c r="DV31" s="635"/>
      <c r="DW31" s="624">
        <v>0.7</v>
      </c>
      <c r="DX31" s="636"/>
      <c r="DY31" s="636"/>
      <c r="DZ31" s="636"/>
      <c r="EA31" s="636"/>
      <c r="EB31" s="636"/>
      <c r="EC31" s="648"/>
    </row>
    <row r="32" spans="2:133" ht="11.25" customHeight="1" x14ac:dyDescent="0.2">
      <c r="B32" s="618" t="s">
        <v>300</v>
      </c>
      <c r="C32" s="619"/>
      <c r="D32" s="619"/>
      <c r="E32" s="619"/>
      <c r="F32" s="619"/>
      <c r="G32" s="619"/>
      <c r="H32" s="619"/>
      <c r="I32" s="619"/>
      <c r="J32" s="619"/>
      <c r="K32" s="619"/>
      <c r="L32" s="619"/>
      <c r="M32" s="619"/>
      <c r="N32" s="619"/>
      <c r="O32" s="619"/>
      <c r="P32" s="619"/>
      <c r="Q32" s="620"/>
      <c r="R32" s="621">
        <v>1306428</v>
      </c>
      <c r="S32" s="622"/>
      <c r="T32" s="622"/>
      <c r="U32" s="622"/>
      <c r="V32" s="622"/>
      <c r="W32" s="622"/>
      <c r="X32" s="622"/>
      <c r="Y32" s="623"/>
      <c r="Z32" s="659">
        <v>6.3</v>
      </c>
      <c r="AA32" s="659"/>
      <c r="AB32" s="659"/>
      <c r="AC32" s="659"/>
      <c r="AD32" s="660" t="s">
        <v>121</v>
      </c>
      <c r="AE32" s="660"/>
      <c r="AF32" s="660"/>
      <c r="AG32" s="660"/>
      <c r="AH32" s="660"/>
      <c r="AI32" s="660"/>
      <c r="AJ32" s="660"/>
      <c r="AK32" s="660"/>
      <c r="AL32" s="624" t="s">
        <v>121</v>
      </c>
      <c r="AM32" s="625"/>
      <c r="AN32" s="625"/>
      <c r="AO32" s="661"/>
      <c r="AP32" s="662"/>
      <c r="AQ32" s="663"/>
      <c r="AR32" s="663"/>
      <c r="AS32" s="663"/>
      <c r="AT32" s="690"/>
      <c r="AU32" s="202" t="s">
        <v>301</v>
      </c>
      <c r="AX32" s="618" t="s">
        <v>302</v>
      </c>
      <c r="AY32" s="619"/>
      <c r="AZ32" s="619"/>
      <c r="BA32" s="619"/>
      <c r="BB32" s="619"/>
      <c r="BC32" s="619"/>
      <c r="BD32" s="619"/>
      <c r="BE32" s="619"/>
      <c r="BF32" s="620"/>
      <c r="BG32" s="692">
        <v>98.9</v>
      </c>
      <c r="BH32" s="634"/>
      <c r="BI32" s="634"/>
      <c r="BJ32" s="634"/>
      <c r="BK32" s="634"/>
      <c r="BL32" s="634"/>
      <c r="BM32" s="625">
        <v>97.5</v>
      </c>
      <c r="BN32" s="634"/>
      <c r="BO32" s="634"/>
      <c r="BP32" s="634"/>
      <c r="BQ32" s="657"/>
      <c r="BR32" s="692">
        <v>99.3</v>
      </c>
      <c r="BS32" s="634"/>
      <c r="BT32" s="634"/>
      <c r="BU32" s="634"/>
      <c r="BV32" s="634"/>
      <c r="BW32" s="634"/>
      <c r="BX32" s="625">
        <v>97.9</v>
      </c>
      <c r="BY32" s="634"/>
      <c r="BZ32" s="634"/>
      <c r="CA32" s="634"/>
      <c r="CB32" s="657"/>
      <c r="CD32" s="644"/>
      <c r="CE32" s="645"/>
      <c r="CF32" s="618" t="s">
        <v>303</v>
      </c>
      <c r="CG32" s="619"/>
      <c r="CH32" s="619"/>
      <c r="CI32" s="619"/>
      <c r="CJ32" s="619"/>
      <c r="CK32" s="619"/>
      <c r="CL32" s="619"/>
      <c r="CM32" s="619"/>
      <c r="CN32" s="619"/>
      <c r="CO32" s="619"/>
      <c r="CP32" s="619"/>
      <c r="CQ32" s="620"/>
      <c r="CR32" s="621" t="s">
        <v>121</v>
      </c>
      <c r="CS32" s="622"/>
      <c r="CT32" s="622"/>
      <c r="CU32" s="622"/>
      <c r="CV32" s="622"/>
      <c r="CW32" s="622"/>
      <c r="CX32" s="622"/>
      <c r="CY32" s="623"/>
      <c r="CZ32" s="624" t="s">
        <v>121</v>
      </c>
      <c r="DA32" s="636"/>
      <c r="DB32" s="636"/>
      <c r="DC32" s="637"/>
      <c r="DD32" s="627" t="s">
        <v>121</v>
      </c>
      <c r="DE32" s="622"/>
      <c r="DF32" s="622"/>
      <c r="DG32" s="622"/>
      <c r="DH32" s="622"/>
      <c r="DI32" s="622"/>
      <c r="DJ32" s="622"/>
      <c r="DK32" s="623"/>
      <c r="DL32" s="627" t="s">
        <v>121</v>
      </c>
      <c r="DM32" s="622"/>
      <c r="DN32" s="622"/>
      <c r="DO32" s="622"/>
      <c r="DP32" s="622"/>
      <c r="DQ32" s="622"/>
      <c r="DR32" s="622"/>
      <c r="DS32" s="622"/>
      <c r="DT32" s="622"/>
      <c r="DU32" s="622"/>
      <c r="DV32" s="623"/>
      <c r="DW32" s="624" t="s">
        <v>121</v>
      </c>
      <c r="DX32" s="636"/>
      <c r="DY32" s="636"/>
      <c r="DZ32" s="636"/>
      <c r="EA32" s="636"/>
      <c r="EB32" s="636"/>
      <c r="EC32" s="648"/>
    </row>
    <row r="33" spans="2:133" ht="11.25" customHeight="1" x14ac:dyDescent="0.2">
      <c r="B33" s="618" t="s">
        <v>304</v>
      </c>
      <c r="C33" s="619"/>
      <c r="D33" s="619"/>
      <c r="E33" s="619"/>
      <c r="F33" s="619"/>
      <c r="G33" s="619"/>
      <c r="H33" s="619"/>
      <c r="I33" s="619"/>
      <c r="J33" s="619"/>
      <c r="K33" s="619"/>
      <c r="L33" s="619"/>
      <c r="M33" s="619"/>
      <c r="N33" s="619"/>
      <c r="O33" s="619"/>
      <c r="P33" s="619"/>
      <c r="Q33" s="620"/>
      <c r="R33" s="621">
        <v>39401</v>
      </c>
      <c r="S33" s="622"/>
      <c r="T33" s="622"/>
      <c r="U33" s="622"/>
      <c r="V33" s="622"/>
      <c r="W33" s="622"/>
      <c r="X33" s="622"/>
      <c r="Y33" s="623"/>
      <c r="Z33" s="659">
        <v>0.2</v>
      </c>
      <c r="AA33" s="659"/>
      <c r="AB33" s="659"/>
      <c r="AC33" s="659"/>
      <c r="AD33" s="660">
        <v>34184</v>
      </c>
      <c r="AE33" s="660"/>
      <c r="AF33" s="660"/>
      <c r="AG33" s="660"/>
      <c r="AH33" s="660"/>
      <c r="AI33" s="660"/>
      <c r="AJ33" s="660"/>
      <c r="AK33" s="660"/>
      <c r="AL33" s="624">
        <v>0.3</v>
      </c>
      <c r="AM33" s="625"/>
      <c r="AN33" s="625"/>
      <c r="AO33" s="661"/>
      <c r="AP33" s="664"/>
      <c r="AQ33" s="665"/>
      <c r="AR33" s="665"/>
      <c r="AS33" s="665"/>
      <c r="AT33" s="691"/>
      <c r="AU33" s="207"/>
      <c r="AV33" s="207"/>
      <c r="AW33" s="207"/>
      <c r="AX33" s="602" t="s">
        <v>305</v>
      </c>
      <c r="AY33" s="603"/>
      <c r="AZ33" s="603"/>
      <c r="BA33" s="603"/>
      <c r="BB33" s="603"/>
      <c r="BC33" s="603"/>
      <c r="BD33" s="603"/>
      <c r="BE33" s="603"/>
      <c r="BF33" s="604"/>
      <c r="BG33" s="682">
        <v>99.4</v>
      </c>
      <c r="BH33" s="606"/>
      <c r="BI33" s="606"/>
      <c r="BJ33" s="606"/>
      <c r="BK33" s="606"/>
      <c r="BL33" s="606"/>
      <c r="BM33" s="652">
        <v>97.7</v>
      </c>
      <c r="BN33" s="606"/>
      <c r="BO33" s="606"/>
      <c r="BP33" s="606"/>
      <c r="BQ33" s="669"/>
      <c r="BR33" s="682">
        <v>99.3</v>
      </c>
      <c r="BS33" s="606"/>
      <c r="BT33" s="606"/>
      <c r="BU33" s="606"/>
      <c r="BV33" s="606"/>
      <c r="BW33" s="606"/>
      <c r="BX33" s="652">
        <v>97.6</v>
      </c>
      <c r="BY33" s="606"/>
      <c r="BZ33" s="606"/>
      <c r="CA33" s="606"/>
      <c r="CB33" s="669"/>
      <c r="CD33" s="618" t="s">
        <v>306</v>
      </c>
      <c r="CE33" s="619"/>
      <c r="CF33" s="619"/>
      <c r="CG33" s="619"/>
      <c r="CH33" s="619"/>
      <c r="CI33" s="619"/>
      <c r="CJ33" s="619"/>
      <c r="CK33" s="619"/>
      <c r="CL33" s="619"/>
      <c r="CM33" s="619"/>
      <c r="CN33" s="619"/>
      <c r="CO33" s="619"/>
      <c r="CP33" s="619"/>
      <c r="CQ33" s="620"/>
      <c r="CR33" s="621">
        <v>7834083</v>
      </c>
      <c r="CS33" s="634"/>
      <c r="CT33" s="634"/>
      <c r="CU33" s="634"/>
      <c r="CV33" s="634"/>
      <c r="CW33" s="634"/>
      <c r="CX33" s="634"/>
      <c r="CY33" s="635"/>
      <c r="CZ33" s="624">
        <v>39.200000000000003</v>
      </c>
      <c r="DA33" s="636"/>
      <c r="DB33" s="636"/>
      <c r="DC33" s="637"/>
      <c r="DD33" s="627">
        <v>6540581</v>
      </c>
      <c r="DE33" s="634"/>
      <c r="DF33" s="634"/>
      <c r="DG33" s="634"/>
      <c r="DH33" s="634"/>
      <c r="DI33" s="634"/>
      <c r="DJ33" s="634"/>
      <c r="DK33" s="635"/>
      <c r="DL33" s="627">
        <v>4786679</v>
      </c>
      <c r="DM33" s="634"/>
      <c r="DN33" s="634"/>
      <c r="DO33" s="634"/>
      <c r="DP33" s="634"/>
      <c r="DQ33" s="634"/>
      <c r="DR33" s="634"/>
      <c r="DS33" s="634"/>
      <c r="DT33" s="634"/>
      <c r="DU33" s="634"/>
      <c r="DV33" s="635"/>
      <c r="DW33" s="624">
        <v>42.5</v>
      </c>
      <c r="DX33" s="636"/>
      <c r="DY33" s="636"/>
      <c r="DZ33" s="636"/>
      <c r="EA33" s="636"/>
      <c r="EB33" s="636"/>
      <c r="EC33" s="648"/>
    </row>
    <row r="34" spans="2:133" ht="11.25" customHeight="1" x14ac:dyDescent="0.2">
      <c r="B34" s="618" t="s">
        <v>307</v>
      </c>
      <c r="C34" s="619"/>
      <c r="D34" s="619"/>
      <c r="E34" s="619"/>
      <c r="F34" s="619"/>
      <c r="G34" s="619"/>
      <c r="H34" s="619"/>
      <c r="I34" s="619"/>
      <c r="J34" s="619"/>
      <c r="K34" s="619"/>
      <c r="L34" s="619"/>
      <c r="M34" s="619"/>
      <c r="N34" s="619"/>
      <c r="O34" s="619"/>
      <c r="P34" s="619"/>
      <c r="Q34" s="620"/>
      <c r="R34" s="621">
        <v>223740</v>
      </c>
      <c r="S34" s="622"/>
      <c r="T34" s="622"/>
      <c r="U34" s="622"/>
      <c r="V34" s="622"/>
      <c r="W34" s="622"/>
      <c r="X34" s="622"/>
      <c r="Y34" s="623"/>
      <c r="Z34" s="659">
        <v>1.1000000000000001</v>
      </c>
      <c r="AA34" s="659"/>
      <c r="AB34" s="659"/>
      <c r="AC34" s="659"/>
      <c r="AD34" s="660" t="s">
        <v>121</v>
      </c>
      <c r="AE34" s="660"/>
      <c r="AF34" s="660"/>
      <c r="AG34" s="660"/>
      <c r="AH34" s="660"/>
      <c r="AI34" s="660"/>
      <c r="AJ34" s="660"/>
      <c r="AK34" s="660"/>
      <c r="AL34" s="624" t="s">
        <v>121</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308</v>
      </c>
      <c r="CE34" s="619"/>
      <c r="CF34" s="619"/>
      <c r="CG34" s="619"/>
      <c r="CH34" s="619"/>
      <c r="CI34" s="619"/>
      <c r="CJ34" s="619"/>
      <c r="CK34" s="619"/>
      <c r="CL34" s="619"/>
      <c r="CM34" s="619"/>
      <c r="CN34" s="619"/>
      <c r="CO34" s="619"/>
      <c r="CP34" s="619"/>
      <c r="CQ34" s="620"/>
      <c r="CR34" s="621">
        <v>2605142</v>
      </c>
      <c r="CS34" s="622"/>
      <c r="CT34" s="622"/>
      <c r="CU34" s="622"/>
      <c r="CV34" s="622"/>
      <c r="CW34" s="622"/>
      <c r="CX34" s="622"/>
      <c r="CY34" s="623"/>
      <c r="CZ34" s="624">
        <v>13</v>
      </c>
      <c r="DA34" s="636"/>
      <c r="DB34" s="636"/>
      <c r="DC34" s="637"/>
      <c r="DD34" s="627">
        <v>2275024</v>
      </c>
      <c r="DE34" s="622"/>
      <c r="DF34" s="622"/>
      <c r="DG34" s="622"/>
      <c r="DH34" s="622"/>
      <c r="DI34" s="622"/>
      <c r="DJ34" s="622"/>
      <c r="DK34" s="623"/>
      <c r="DL34" s="627">
        <v>1787227</v>
      </c>
      <c r="DM34" s="622"/>
      <c r="DN34" s="622"/>
      <c r="DO34" s="622"/>
      <c r="DP34" s="622"/>
      <c r="DQ34" s="622"/>
      <c r="DR34" s="622"/>
      <c r="DS34" s="622"/>
      <c r="DT34" s="622"/>
      <c r="DU34" s="622"/>
      <c r="DV34" s="623"/>
      <c r="DW34" s="624">
        <v>15.9</v>
      </c>
      <c r="DX34" s="636"/>
      <c r="DY34" s="636"/>
      <c r="DZ34" s="636"/>
      <c r="EA34" s="636"/>
      <c r="EB34" s="636"/>
      <c r="EC34" s="648"/>
    </row>
    <row r="35" spans="2:133" ht="11.25" customHeight="1" x14ac:dyDescent="0.2">
      <c r="B35" s="618" t="s">
        <v>309</v>
      </c>
      <c r="C35" s="619"/>
      <c r="D35" s="619"/>
      <c r="E35" s="619"/>
      <c r="F35" s="619"/>
      <c r="G35" s="619"/>
      <c r="H35" s="619"/>
      <c r="I35" s="619"/>
      <c r="J35" s="619"/>
      <c r="K35" s="619"/>
      <c r="L35" s="619"/>
      <c r="M35" s="619"/>
      <c r="N35" s="619"/>
      <c r="O35" s="619"/>
      <c r="P35" s="619"/>
      <c r="Q35" s="620"/>
      <c r="R35" s="621">
        <v>884247</v>
      </c>
      <c r="S35" s="622"/>
      <c r="T35" s="622"/>
      <c r="U35" s="622"/>
      <c r="V35" s="622"/>
      <c r="W35" s="622"/>
      <c r="X35" s="622"/>
      <c r="Y35" s="623"/>
      <c r="Z35" s="659">
        <v>4.3</v>
      </c>
      <c r="AA35" s="659"/>
      <c r="AB35" s="659"/>
      <c r="AC35" s="659"/>
      <c r="AD35" s="660" t="s">
        <v>121</v>
      </c>
      <c r="AE35" s="660"/>
      <c r="AF35" s="660"/>
      <c r="AG35" s="660"/>
      <c r="AH35" s="660"/>
      <c r="AI35" s="660"/>
      <c r="AJ35" s="660"/>
      <c r="AK35" s="660"/>
      <c r="AL35" s="624" t="s">
        <v>121</v>
      </c>
      <c r="AM35" s="625"/>
      <c r="AN35" s="625"/>
      <c r="AO35" s="661"/>
      <c r="AP35" s="210"/>
      <c r="AQ35" s="679" t="s">
        <v>310</v>
      </c>
      <c r="AR35" s="680"/>
      <c r="AS35" s="680"/>
      <c r="AT35" s="680"/>
      <c r="AU35" s="680"/>
      <c r="AV35" s="680"/>
      <c r="AW35" s="680"/>
      <c r="AX35" s="680"/>
      <c r="AY35" s="680"/>
      <c r="AZ35" s="680"/>
      <c r="BA35" s="680"/>
      <c r="BB35" s="680"/>
      <c r="BC35" s="680"/>
      <c r="BD35" s="680"/>
      <c r="BE35" s="680"/>
      <c r="BF35" s="681"/>
      <c r="BG35" s="679" t="s">
        <v>311</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312</v>
      </c>
      <c r="CE35" s="619"/>
      <c r="CF35" s="619"/>
      <c r="CG35" s="619"/>
      <c r="CH35" s="619"/>
      <c r="CI35" s="619"/>
      <c r="CJ35" s="619"/>
      <c r="CK35" s="619"/>
      <c r="CL35" s="619"/>
      <c r="CM35" s="619"/>
      <c r="CN35" s="619"/>
      <c r="CO35" s="619"/>
      <c r="CP35" s="619"/>
      <c r="CQ35" s="620"/>
      <c r="CR35" s="621">
        <v>275661</v>
      </c>
      <c r="CS35" s="634"/>
      <c r="CT35" s="634"/>
      <c r="CU35" s="634"/>
      <c r="CV35" s="634"/>
      <c r="CW35" s="634"/>
      <c r="CX35" s="634"/>
      <c r="CY35" s="635"/>
      <c r="CZ35" s="624">
        <v>1.4</v>
      </c>
      <c r="DA35" s="636"/>
      <c r="DB35" s="636"/>
      <c r="DC35" s="637"/>
      <c r="DD35" s="627">
        <v>171909</v>
      </c>
      <c r="DE35" s="634"/>
      <c r="DF35" s="634"/>
      <c r="DG35" s="634"/>
      <c r="DH35" s="634"/>
      <c r="DI35" s="634"/>
      <c r="DJ35" s="634"/>
      <c r="DK35" s="635"/>
      <c r="DL35" s="627">
        <v>156923</v>
      </c>
      <c r="DM35" s="634"/>
      <c r="DN35" s="634"/>
      <c r="DO35" s="634"/>
      <c r="DP35" s="634"/>
      <c r="DQ35" s="634"/>
      <c r="DR35" s="634"/>
      <c r="DS35" s="634"/>
      <c r="DT35" s="634"/>
      <c r="DU35" s="634"/>
      <c r="DV35" s="635"/>
      <c r="DW35" s="624">
        <v>1.4</v>
      </c>
      <c r="DX35" s="636"/>
      <c r="DY35" s="636"/>
      <c r="DZ35" s="636"/>
      <c r="EA35" s="636"/>
      <c r="EB35" s="636"/>
      <c r="EC35" s="648"/>
    </row>
    <row r="36" spans="2:133" ht="11.25" customHeight="1" x14ac:dyDescent="0.2">
      <c r="B36" s="618" t="s">
        <v>313</v>
      </c>
      <c r="C36" s="619"/>
      <c r="D36" s="619"/>
      <c r="E36" s="619"/>
      <c r="F36" s="619"/>
      <c r="G36" s="619"/>
      <c r="H36" s="619"/>
      <c r="I36" s="619"/>
      <c r="J36" s="619"/>
      <c r="K36" s="619"/>
      <c r="L36" s="619"/>
      <c r="M36" s="619"/>
      <c r="N36" s="619"/>
      <c r="O36" s="619"/>
      <c r="P36" s="619"/>
      <c r="Q36" s="620"/>
      <c r="R36" s="621">
        <v>776020</v>
      </c>
      <c r="S36" s="622"/>
      <c r="T36" s="622"/>
      <c r="U36" s="622"/>
      <c r="V36" s="622"/>
      <c r="W36" s="622"/>
      <c r="X36" s="622"/>
      <c r="Y36" s="623"/>
      <c r="Z36" s="659">
        <v>3.8</v>
      </c>
      <c r="AA36" s="659"/>
      <c r="AB36" s="659"/>
      <c r="AC36" s="659"/>
      <c r="AD36" s="660" t="s">
        <v>121</v>
      </c>
      <c r="AE36" s="660"/>
      <c r="AF36" s="660"/>
      <c r="AG36" s="660"/>
      <c r="AH36" s="660"/>
      <c r="AI36" s="660"/>
      <c r="AJ36" s="660"/>
      <c r="AK36" s="660"/>
      <c r="AL36" s="624" t="s">
        <v>121</v>
      </c>
      <c r="AM36" s="625"/>
      <c r="AN36" s="625"/>
      <c r="AO36" s="661"/>
      <c r="AP36" s="210"/>
      <c r="AQ36" s="670" t="s">
        <v>314</v>
      </c>
      <c r="AR36" s="671"/>
      <c r="AS36" s="671"/>
      <c r="AT36" s="671"/>
      <c r="AU36" s="671"/>
      <c r="AV36" s="671"/>
      <c r="AW36" s="671"/>
      <c r="AX36" s="671"/>
      <c r="AY36" s="672"/>
      <c r="AZ36" s="673">
        <v>3016586</v>
      </c>
      <c r="BA36" s="674"/>
      <c r="BB36" s="674"/>
      <c r="BC36" s="674"/>
      <c r="BD36" s="674"/>
      <c r="BE36" s="674"/>
      <c r="BF36" s="675"/>
      <c r="BG36" s="676" t="s">
        <v>315</v>
      </c>
      <c r="BH36" s="677"/>
      <c r="BI36" s="677"/>
      <c r="BJ36" s="677"/>
      <c r="BK36" s="677"/>
      <c r="BL36" s="677"/>
      <c r="BM36" s="677"/>
      <c r="BN36" s="677"/>
      <c r="BO36" s="677"/>
      <c r="BP36" s="677"/>
      <c r="BQ36" s="677"/>
      <c r="BR36" s="677"/>
      <c r="BS36" s="677"/>
      <c r="BT36" s="677"/>
      <c r="BU36" s="678"/>
      <c r="BV36" s="673">
        <v>22051</v>
      </c>
      <c r="BW36" s="674"/>
      <c r="BX36" s="674"/>
      <c r="BY36" s="674"/>
      <c r="BZ36" s="674"/>
      <c r="CA36" s="674"/>
      <c r="CB36" s="675"/>
      <c r="CD36" s="618" t="s">
        <v>316</v>
      </c>
      <c r="CE36" s="619"/>
      <c r="CF36" s="619"/>
      <c r="CG36" s="619"/>
      <c r="CH36" s="619"/>
      <c r="CI36" s="619"/>
      <c r="CJ36" s="619"/>
      <c r="CK36" s="619"/>
      <c r="CL36" s="619"/>
      <c r="CM36" s="619"/>
      <c r="CN36" s="619"/>
      <c r="CO36" s="619"/>
      <c r="CP36" s="619"/>
      <c r="CQ36" s="620"/>
      <c r="CR36" s="621">
        <v>2261999</v>
      </c>
      <c r="CS36" s="622"/>
      <c r="CT36" s="622"/>
      <c r="CU36" s="622"/>
      <c r="CV36" s="622"/>
      <c r="CW36" s="622"/>
      <c r="CX36" s="622"/>
      <c r="CY36" s="623"/>
      <c r="CZ36" s="624">
        <v>11.3</v>
      </c>
      <c r="DA36" s="636"/>
      <c r="DB36" s="636"/>
      <c r="DC36" s="637"/>
      <c r="DD36" s="627">
        <v>1965888</v>
      </c>
      <c r="DE36" s="622"/>
      <c r="DF36" s="622"/>
      <c r="DG36" s="622"/>
      <c r="DH36" s="622"/>
      <c r="DI36" s="622"/>
      <c r="DJ36" s="622"/>
      <c r="DK36" s="623"/>
      <c r="DL36" s="627">
        <v>1398881</v>
      </c>
      <c r="DM36" s="622"/>
      <c r="DN36" s="622"/>
      <c r="DO36" s="622"/>
      <c r="DP36" s="622"/>
      <c r="DQ36" s="622"/>
      <c r="DR36" s="622"/>
      <c r="DS36" s="622"/>
      <c r="DT36" s="622"/>
      <c r="DU36" s="622"/>
      <c r="DV36" s="623"/>
      <c r="DW36" s="624">
        <v>12.4</v>
      </c>
      <c r="DX36" s="636"/>
      <c r="DY36" s="636"/>
      <c r="DZ36" s="636"/>
      <c r="EA36" s="636"/>
      <c r="EB36" s="636"/>
      <c r="EC36" s="648"/>
    </row>
    <row r="37" spans="2:133" ht="11.25" customHeight="1" x14ac:dyDescent="0.2">
      <c r="B37" s="618" t="s">
        <v>317</v>
      </c>
      <c r="C37" s="619"/>
      <c r="D37" s="619"/>
      <c r="E37" s="619"/>
      <c r="F37" s="619"/>
      <c r="G37" s="619"/>
      <c r="H37" s="619"/>
      <c r="I37" s="619"/>
      <c r="J37" s="619"/>
      <c r="K37" s="619"/>
      <c r="L37" s="619"/>
      <c r="M37" s="619"/>
      <c r="N37" s="619"/>
      <c r="O37" s="619"/>
      <c r="P37" s="619"/>
      <c r="Q37" s="620"/>
      <c r="R37" s="621">
        <v>494847</v>
      </c>
      <c r="S37" s="622"/>
      <c r="T37" s="622"/>
      <c r="U37" s="622"/>
      <c r="V37" s="622"/>
      <c r="W37" s="622"/>
      <c r="X37" s="622"/>
      <c r="Y37" s="623"/>
      <c r="Z37" s="659">
        <v>2.4</v>
      </c>
      <c r="AA37" s="659"/>
      <c r="AB37" s="659"/>
      <c r="AC37" s="659"/>
      <c r="AD37" s="660">
        <v>771</v>
      </c>
      <c r="AE37" s="660"/>
      <c r="AF37" s="660"/>
      <c r="AG37" s="660"/>
      <c r="AH37" s="660"/>
      <c r="AI37" s="660"/>
      <c r="AJ37" s="660"/>
      <c r="AK37" s="660"/>
      <c r="AL37" s="624">
        <v>0</v>
      </c>
      <c r="AM37" s="625"/>
      <c r="AN37" s="625"/>
      <c r="AO37" s="661"/>
      <c r="AQ37" s="654" t="s">
        <v>318</v>
      </c>
      <c r="AR37" s="655"/>
      <c r="AS37" s="655"/>
      <c r="AT37" s="655"/>
      <c r="AU37" s="655"/>
      <c r="AV37" s="655"/>
      <c r="AW37" s="655"/>
      <c r="AX37" s="655"/>
      <c r="AY37" s="656"/>
      <c r="AZ37" s="621">
        <v>731899</v>
      </c>
      <c r="BA37" s="622"/>
      <c r="BB37" s="622"/>
      <c r="BC37" s="622"/>
      <c r="BD37" s="634"/>
      <c r="BE37" s="634"/>
      <c r="BF37" s="657"/>
      <c r="BG37" s="618" t="s">
        <v>319</v>
      </c>
      <c r="BH37" s="619"/>
      <c r="BI37" s="619"/>
      <c r="BJ37" s="619"/>
      <c r="BK37" s="619"/>
      <c r="BL37" s="619"/>
      <c r="BM37" s="619"/>
      <c r="BN37" s="619"/>
      <c r="BO37" s="619"/>
      <c r="BP37" s="619"/>
      <c r="BQ37" s="619"/>
      <c r="BR37" s="619"/>
      <c r="BS37" s="619"/>
      <c r="BT37" s="619"/>
      <c r="BU37" s="620"/>
      <c r="BV37" s="621">
        <v>-34013</v>
      </c>
      <c r="BW37" s="622"/>
      <c r="BX37" s="622"/>
      <c r="BY37" s="622"/>
      <c r="BZ37" s="622"/>
      <c r="CA37" s="622"/>
      <c r="CB37" s="658"/>
      <c r="CD37" s="618" t="s">
        <v>320</v>
      </c>
      <c r="CE37" s="619"/>
      <c r="CF37" s="619"/>
      <c r="CG37" s="619"/>
      <c r="CH37" s="619"/>
      <c r="CI37" s="619"/>
      <c r="CJ37" s="619"/>
      <c r="CK37" s="619"/>
      <c r="CL37" s="619"/>
      <c r="CM37" s="619"/>
      <c r="CN37" s="619"/>
      <c r="CO37" s="619"/>
      <c r="CP37" s="619"/>
      <c r="CQ37" s="620"/>
      <c r="CR37" s="621">
        <v>464662</v>
      </c>
      <c r="CS37" s="634"/>
      <c r="CT37" s="634"/>
      <c r="CU37" s="634"/>
      <c r="CV37" s="634"/>
      <c r="CW37" s="634"/>
      <c r="CX37" s="634"/>
      <c r="CY37" s="635"/>
      <c r="CZ37" s="624">
        <v>2.2999999999999998</v>
      </c>
      <c r="DA37" s="636"/>
      <c r="DB37" s="636"/>
      <c r="DC37" s="637"/>
      <c r="DD37" s="627">
        <v>464662</v>
      </c>
      <c r="DE37" s="634"/>
      <c r="DF37" s="634"/>
      <c r="DG37" s="634"/>
      <c r="DH37" s="634"/>
      <c r="DI37" s="634"/>
      <c r="DJ37" s="634"/>
      <c r="DK37" s="635"/>
      <c r="DL37" s="627">
        <v>368390</v>
      </c>
      <c r="DM37" s="634"/>
      <c r="DN37" s="634"/>
      <c r="DO37" s="634"/>
      <c r="DP37" s="634"/>
      <c r="DQ37" s="634"/>
      <c r="DR37" s="634"/>
      <c r="DS37" s="634"/>
      <c r="DT37" s="634"/>
      <c r="DU37" s="634"/>
      <c r="DV37" s="635"/>
      <c r="DW37" s="624">
        <v>3.3</v>
      </c>
      <c r="DX37" s="636"/>
      <c r="DY37" s="636"/>
      <c r="DZ37" s="636"/>
      <c r="EA37" s="636"/>
      <c r="EB37" s="636"/>
      <c r="EC37" s="648"/>
    </row>
    <row r="38" spans="2:133" ht="11.25" customHeight="1" x14ac:dyDescent="0.2">
      <c r="B38" s="618" t="s">
        <v>321</v>
      </c>
      <c r="C38" s="619"/>
      <c r="D38" s="619"/>
      <c r="E38" s="619"/>
      <c r="F38" s="619"/>
      <c r="G38" s="619"/>
      <c r="H38" s="619"/>
      <c r="I38" s="619"/>
      <c r="J38" s="619"/>
      <c r="K38" s="619"/>
      <c r="L38" s="619"/>
      <c r="M38" s="619"/>
      <c r="N38" s="619"/>
      <c r="O38" s="619"/>
      <c r="P38" s="619"/>
      <c r="Q38" s="620"/>
      <c r="R38" s="621">
        <v>951391</v>
      </c>
      <c r="S38" s="622"/>
      <c r="T38" s="622"/>
      <c r="U38" s="622"/>
      <c r="V38" s="622"/>
      <c r="W38" s="622"/>
      <c r="X38" s="622"/>
      <c r="Y38" s="623"/>
      <c r="Z38" s="659">
        <v>4.5999999999999996</v>
      </c>
      <c r="AA38" s="659"/>
      <c r="AB38" s="659"/>
      <c r="AC38" s="659"/>
      <c r="AD38" s="660" t="s">
        <v>121</v>
      </c>
      <c r="AE38" s="660"/>
      <c r="AF38" s="660"/>
      <c r="AG38" s="660"/>
      <c r="AH38" s="660"/>
      <c r="AI38" s="660"/>
      <c r="AJ38" s="660"/>
      <c r="AK38" s="660"/>
      <c r="AL38" s="624" t="s">
        <v>121</v>
      </c>
      <c r="AM38" s="625"/>
      <c r="AN38" s="625"/>
      <c r="AO38" s="661"/>
      <c r="AQ38" s="654" t="s">
        <v>322</v>
      </c>
      <c r="AR38" s="655"/>
      <c r="AS38" s="655"/>
      <c r="AT38" s="655"/>
      <c r="AU38" s="655"/>
      <c r="AV38" s="655"/>
      <c r="AW38" s="655"/>
      <c r="AX38" s="655"/>
      <c r="AY38" s="656"/>
      <c r="AZ38" s="621">
        <v>359277</v>
      </c>
      <c r="BA38" s="622"/>
      <c r="BB38" s="622"/>
      <c r="BC38" s="622"/>
      <c r="BD38" s="634"/>
      <c r="BE38" s="634"/>
      <c r="BF38" s="657"/>
      <c r="BG38" s="618" t="s">
        <v>323</v>
      </c>
      <c r="BH38" s="619"/>
      <c r="BI38" s="619"/>
      <c r="BJ38" s="619"/>
      <c r="BK38" s="619"/>
      <c r="BL38" s="619"/>
      <c r="BM38" s="619"/>
      <c r="BN38" s="619"/>
      <c r="BO38" s="619"/>
      <c r="BP38" s="619"/>
      <c r="BQ38" s="619"/>
      <c r="BR38" s="619"/>
      <c r="BS38" s="619"/>
      <c r="BT38" s="619"/>
      <c r="BU38" s="620"/>
      <c r="BV38" s="621">
        <v>5595</v>
      </c>
      <c r="BW38" s="622"/>
      <c r="BX38" s="622"/>
      <c r="BY38" s="622"/>
      <c r="BZ38" s="622"/>
      <c r="CA38" s="622"/>
      <c r="CB38" s="658"/>
      <c r="CD38" s="618" t="s">
        <v>324</v>
      </c>
      <c r="CE38" s="619"/>
      <c r="CF38" s="619"/>
      <c r="CG38" s="619"/>
      <c r="CH38" s="619"/>
      <c r="CI38" s="619"/>
      <c r="CJ38" s="619"/>
      <c r="CK38" s="619"/>
      <c r="CL38" s="619"/>
      <c r="CM38" s="619"/>
      <c r="CN38" s="619"/>
      <c r="CO38" s="619"/>
      <c r="CP38" s="619"/>
      <c r="CQ38" s="620"/>
      <c r="CR38" s="621">
        <v>1832617</v>
      </c>
      <c r="CS38" s="622"/>
      <c r="CT38" s="622"/>
      <c r="CU38" s="622"/>
      <c r="CV38" s="622"/>
      <c r="CW38" s="622"/>
      <c r="CX38" s="622"/>
      <c r="CY38" s="623"/>
      <c r="CZ38" s="624">
        <v>9.1999999999999993</v>
      </c>
      <c r="DA38" s="636"/>
      <c r="DB38" s="636"/>
      <c r="DC38" s="637"/>
      <c r="DD38" s="627">
        <v>1525817</v>
      </c>
      <c r="DE38" s="622"/>
      <c r="DF38" s="622"/>
      <c r="DG38" s="622"/>
      <c r="DH38" s="622"/>
      <c r="DI38" s="622"/>
      <c r="DJ38" s="622"/>
      <c r="DK38" s="623"/>
      <c r="DL38" s="627">
        <v>1406120</v>
      </c>
      <c r="DM38" s="622"/>
      <c r="DN38" s="622"/>
      <c r="DO38" s="622"/>
      <c r="DP38" s="622"/>
      <c r="DQ38" s="622"/>
      <c r="DR38" s="622"/>
      <c r="DS38" s="622"/>
      <c r="DT38" s="622"/>
      <c r="DU38" s="622"/>
      <c r="DV38" s="623"/>
      <c r="DW38" s="624">
        <v>12.5</v>
      </c>
      <c r="DX38" s="636"/>
      <c r="DY38" s="636"/>
      <c r="DZ38" s="636"/>
      <c r="EA38" s="636"/>
      <c r="EB38" s="636"/>
      <c r="EC38" s="648"/>
    </row>
    <row r="39" spans="2:133" ht="11.25" customHeight="1" x14ac:dyDescent="0.2">
      <c r="B39" s="618" t="s">
        <v>325</v>
      </c>
      <c r="C39" s="619"/>
      <c r="D39" s="619"/>
      <c r="E39" s="619"/>
      <c r="F39" s="619"/>
      <c r="G39" s="619"/>
      <c r="H39" s="619"/>
      <c r="I39" s="619"/>
      <c r="J39" s="619"/>
      <c r="K39" s="619"/>
      <c r="L39" s="619"/>
      <c r="M39" s="619"/>
      <c r="N39" s="619"/>
      <c r="O39" s="619"/>
      <c r="P39" s="619"/>
      <c r="Q39" s="620"/>
      <c r="R39" s="621" t="s">
        <v>121</v>
      </c>
      <c r="S39" s="622"/>
      <c r="T39" s="622"/>
      <c r="U39" s="622"/>
      <c r="V39" s="622"/>
      <c r="W39" s="622"/>
      <c r="X39" s="622"/>
      <c r="Y39" s="623"/>
      <c r="Z39" s="659" t="s">
        <v>121</v>
      </c>
      <c r="AA39" s="659"/>
      <c r="AB39" s="659"/>
      <c r="AC39" s="659"/>
      <c r="AD39" s="660" t="s">
        <v>121</v>
      </c>
      <c r="AE39" s="660"/>
      <c r="AF39" s="660"/>
      <c r="AG39" s="660"/>
      <c r="AH39" s="660"/>
      <c r="AI39" s="660"/>
      <c r="AJ39" s="660"/>
      <c r="AK39" s="660"/>
      <c r="AL39" s="624" t="s">
        <v>121</v>
      </c>
      <c r="AM39" s="625"/>
      <c r="AN39" s="625"/>
      <c r="AO39" s="661"/>
      <c r="AQ39" s="654" t="s">
        <v>326</v>
      </c>
      <c r="AR39" s="655"/>
      <c r="AS39" s="655"/>
      <c r="AT39" s="655"/>
      <c r="AU39" s="655"/>
      <c r="AV39" s="655"/>
      <c r="AW39" s="655"/>
      <c r="AX39" s="655"/>
      <c r="AY39" s="656"/>
      <c r="AZ39" s="621">
        <v>69292</v>
      </c>
      <c r="BA39" s="622"/>
      <c r="BB39" s="622"/>
      <c r="BC39" s="622"/>
      <c r="BD39" s="634"/>
      <c r="BE39" s="634"/>
      <c r="BF39" s="657"/>
      <c r="BG39" s="618" t="s">
        <v>327</v>
      </c>
      <c r="BH39" s="619"/>
      <c r="BI39" s="619"/>
      <c r="BJ39" s="619"/>
      <c r="BK39" s="619"/>
      <c r="BL39" s="619"/>
      <c r="BM39" s="619"/>
      <c r="BN39" s="619"/>
      <c r="BO39" s="619"/>
      <c r="BP39" s="619"/>
      <c r="BQ39" s="619"/>
      <c r="BR39" s="619"/>
      <c r="BS39" s="619"/>
      <c r="BT39" s="619"/>
      <c r="BU39" s="620"/>
      <c r="BV39" s="621">
        <v>7967</v>
      </c>
      <c r="BW39" s="622"/>
      <c r="BX39" s="622"/>
      <c r="BY39" s="622"/>
      <c r="BZ39" s="622"/>
      <c r="CA39" s="622"/>
      <c r="CB39" s="658"/>
      <c r="CD39" s="618" t="s">
        <v>328</v>
      </c>
      <c r="CE39" s="619"/>
      <c r="CF39" s="619"/>
      <c r="CG39" s="619"/>
      <c r="CH39" s="619"/>
      <c r="CI39" s="619"/>
      <c r="CJ39" s="619"/>
      <c r="CK39" s="619"/>
      <c r="CL39" s="619"/>
      <c r="CM39" s="619"/>
      <c r="CN39" s="619"/>
      <c r="CO39" s="619"/>
      <c r="CP39" s="619"/>
      <c r="CQ39" s="620"/>
      <c r="CR39" s="621">
        <v>352048</v>
      </c>
      <c r="CS39" s="634"/>
      <c r="CT39" s="634"/>
      <c r="CU39" s="634"/>
      <c r="CV39" s="634"/>
      <c r="CW39" s="634"/>
      <c r="CX39" s="634"/>
      <c r="CY39" s="635"/>
      <c r="CZ39" s="624">
        <v>1.8</v>
      </c>
      <c r="DA39" s="636"/>
      <c r="DB39" s="636"/>
      <c r="DC39" s="637"/>
      <c r="DD39" s="627">
        <v>99327</v>
      </c>
      <c r="DE39" s="634"/>
      <c r="DF39" s="634"/>
      <c r="DG39" s="634"/>
      <c r="DH39" s="634"/>
      <c r="DI39" s="634"/>
      <c r="DJ39" s="634"/>
      <c r="DK39" s="635"/>
      <c r="DL39" s="627" t="s">
        <v>121</v>
      </c>
      <c r="DM39" s="634"/>
      <c r="DN39" s="634"/>
      <c r="DO39" s="634"/>
      <c r="DP39" s="634"/>
      <c r="DQ39" s="634"/>
      <c r="DR39" s="634"/>
      <c r="DS39" s="634"/>
      <c r="DT39" s="634"/>
      <c r="DU39" s="634"/>
      <c r="DV39" s="635"/>
      <c r="DW39" s="624" t="s">
        <v>121</v>
      </c>
      <c r="DX39" s="636"/>
      <c r="DY39" s="636"/>
      <c r="DZ39" s="636"/>
      <c r="EA39" s="636"/>
      <c r="EB39" s="636"/>
      <c r="EC39" s="648"/>
    </row>
    <row r="40" spans="2:133" ht="11.25" customHeight="1" x14ac:dyDescent="0.2">
      <c r="B40" s="618" t="s">
        <v>329</v>
      </c>
      <c r="C40" s="619"/>
      <c r="D40" s="619"/>
      <c r="E40" s="619"/>
      <c r="F40" s="619"/>
      <c r="G40" s="619"/>
      <c r="H40" s="619"/>
      <c r="I40" s="619"/>
      <c r="J40" s="619"/>
      <c r="K40" s="619"/>
      <c r="L40" s="619"/>
      <c r="M40" s="619"/>
      <c r="N40" s="619"/>
      <c r="O40" s="619"/>
      <c r="P40" s="619"/>
      <c r="Q40" s="620"/>
      <c r="R40" s="621">
        <v>47291</v>
      </c>
      <c r="S40" s="622"/>
      <c r="T40" s="622"/>
      <c r="U40" s="622"/>
      <c r="V40" s="622"/>
      <c r="W40" s="622"/>
      <c r="X40" s="622"/>
      <c r="Y40" s="623"/>
      <c r="Z40" s="659">
        <v>0.2</v>
      </c>
      <c r="AA40" s="659"/>
      <c r="AB40" s="659"/>
      <c r="AC40" s="659"/>
      <c r="AD40" s="660" t="s">
        <v>121</v>
      </c>
      <c r="AE40" s="660"/>
      <c r="AF40" s="660"/>
      <c r="AG40" s="660"/>
      <c r="AH40" s="660"/>
      <c r="AI40" s="660"/>
      <c r="AJ40" s="660"/>
      <c r="AK40" s="660"/>
      <c r="AL40" s="624" t="s">
        <v>121</v>
      </c>
      <c r="AM40" s="625"/>
      <c r="AN40" s="625"/>
      <c r="AO40" s="661"/>
      <c r="AQ40" s="654" t="s">
        <v>330</v>
      </c>
      <c r="AR40" s="655"/>
      <c r="AS40" s="655"/>
      <c r="AT40" s="655"/>
      <c r="AU40" s="655"/>
      <c r="AV40" s="655"/>
      <c r="AW40" s="655"/>
      <c r="AX40" s="655"/>
      <c r="AY40" s="656"/>
      <c r="AZ40" s="621">
        <v>23501</v>
      </c>
      <c r="BA40" s="622"/>
      <c r="BB40" s="622"/>
      <c r="BC40" s="622"/>
      <c r="BD40" s="634"/>
      <c r="BE40" s="634"/>
      <c r="BF40" s="657"/>
      <c r="BG40" s="662" t="s">
        <v>331</v>
      </c>
      <c r="BH40" s="663"/>
      <c r="BI40" s="663"/>
      <c r="BJ40" s="663"/>
      <c r="BK40" s="663"/>
      <c r="BL40" s="211"/>
      <c r="BM40" s="619" t="s">
        <v>332</v>
      </c>
      <c r="BN40" s="619"/>
      <c r="BO40" s="619"/>
      <c r="BP40" s="619"/>
      <c r="BQ40" s="619"/>
      <c r="BR40" s="619"/>
      <c r="BS40" s="619"/>
      <c r="BT40" s="619"/>
      <c r="BU40" s="620"/>
      <c r="BV40" s="621">
        <v>81</v>
      </c>
      <c r="BW40" s="622"/>
      <c r="BX40" s="622"/>
      <c r="BY40" s="622"/>
      <c r="BZ40" s="622"/>
      <c r="CA40" s="622"/>
      <c r="CB40" s="658"/>
      <c r="CD40" s="618" t="s">
        <v>333</v>
      </c>
      <c r="CE40" s="619"/>
      <c r="CF40" s="619"/>
      <c r="CG40" s="619"/>
      <c r="CH40" s="619"/>
      <c r="CI40" s="619"/>
      <c r="CJ40" s="619"/>
      <c r="CK40" s="619"/>
      <c r="CL40" s="619"/>
      <c r="CM40" s="619"/>
      <c r="CN40" s="619"/>
      <c r="CO40" s="619"/>
      <c r="CP40" s="619"/>
      <c r="CQ40" s="620"/>
      <c r="CR40" s="621">
        <v>506616</v>
      </c>
      <c r="CS40" s="622"/>
      <c r="CT40" s="622"/>
      <c r="CU40" s="622"/>
      <c r="CV40" s="622"/>
      <c r="CW40" s="622"/>
      <c r="CX40" s="622"/>
      <c r="CY40" s="623"/>
      <c r="CZ40" s="624">
        <v>2.5</v>
      </c>
      <c r="DA40" s="636"/>
      <c r="DB40" s="636"/>
      <c r="DC40" s="637"/>
      <c r="DD40" s="627">
        <v>502616</v>
      </c>
      <c r="DE40" s="622"/>
      <c r="DF40" s="622"/>
      <c r="DG40" s="622"/>
      <c r="DH40" s="622"/>
      <c r="DI40" s="622"/>
      <c r="DJ40" s="622"/>
      <c r="DK40" s="623"/>
      <c r="DL40" s="627">
        <v>37528</v>
      </c>
      <c r="DM40" s="622"/>
      <c r="DN40" s="622"/>
      <c r="DO40" s="622"/>
      <c r="DP40" s="622"/>
      <c r="DQ40" s="622"/>
      <c r="DR40" s="622"/>
      <c r="DS40" s="622"/>
      <c r="DT40" s="622"/>
      <c r="DU40" s="622"/>
      <c r="DV40" s="623"/>
      <c r="DW40" s="624">
        <v>0.3</v>
      </c>
      <c r="DX40" s="636"/>
      <c r="DY40" s="636"/>
      <c r="DZ40" s="636"/>
      <c r="EA40" s="636"/>
      <c r="EB40" s="636"/>
      <c r="EC40" s="648"/>
    </row>
    <row r="41" spans="2:133" ht="11.25" customHeight="1" x14ac:dyDescent="0.2">
      <c r="B41" s="602" t="s">
        <v>334</v>
      </c>
      <c r="C41" s="603"/>
      <c r="D41" s="603"/>
      <c r="E41" s="603"/>
      <c r="F41" s="603"/>
      <c r="G41" s="603"/>
      <c r="H41" s="603"/>
      <c r="I41" s="603"/>
      <c r="J41" s="603"/>
      <c r="K41" s="603"/>
      <c r="L41" s="603"/>
      <c r="M41" s="603"/>
      <c r="N41" s="603"/>
      <c r="O41" s="603"/>
      <c r="P41" s="603"/>
      <c r="Q41" s="604"/>
      <c r="R41" s="605">
        <v>20591498</v>
      </c>
      <c r="S41" s="646"/>
      <c r="T41" s="646"/>
      <c r="U41" s="646"/>
      <c r="V41" s="646"/>
      <c r="W41" s="646"/>
      <c r="X41" s="646"/>
      <c r="Y41" s="649"/>
      <c r="Z41" s="650">
        <v>100</v>
      </c>
      <c r="AA41" s="650"/>
      <c r="AB41" s="650"/>
      <c r="AC41" s="650"/>
      <c r="AD41" s="651">
        <v>11219224</v>
      </c>
      <c r="AE41" s="651"/>
      <c r="AF41" s="651"/>
      <c r="AG41" s="651"/>
      <c r="AH41" s="651"/>
      <c r="AI41" s="651"/>
      <c r="AJ41" s="651"/>
      <c r="AK41" s="651"/>
      <c r="AL41" s="608">
        <v>100</v>
      </c>
      <c r="AM41" s="652"/>
      <c r="AN41" s="652"/>
      <c r="AO41" s="653"/>
      <c r="AQ41" s="654" t="s">
        <v>335</v>
      </c>
      <c r="AR41" s="655"/>
      <c r="AS41" s="655"/>
      <c r="AT41" s="655"/>
      <c r="AU41" s="655"/>
      <c r="AV41" s="655"/>
      <c r="AW41" s="655"/>
      <c r="AX41" s="655"/>
      <c r="AY41" s="656"/>
      <c r="AZ41" s="621">
        <v>372873</v>
      </c>
      <c r="BA41" s="622"/>
      <c r="BB41" s="622"/>
      <c r="BC41" s="622"/>
      <c r="BD41" s="634"/>
      <c r="BE41" s="634"/>
      <c r="BF41" s="657"/>
      <c r="BG41" s="662"/>
      <c r="BH41" s="663"/>
      <c r="BI41" s="663"/>
      <c r="BJ41" s="663"/>
      <c r="BK41" s="663"/>
      <c r="BL41" s="211"/>
      <c r="BM41" s="619" t="s">
        <v>336</v>
      </c>
      <c r="BN41" s="619"/>
      <c r="BO41" s="619"/>
      <c r="BP41" s="619"/>
      <c r="BQ41" s="619"/>
      <c r="BR41" s="619"/>
      <c r="BS41" s="619"/>
      <c r="BT41" s="619"/>
      <c r="BU41" s="620"/>
      <c r="BV41" s="621" t="s">
        <v>121</v>
      </c>
      <c r="BW41" s="622"/>
      <c r="BX41" s="622"/>
      <c r="BY41" s="622"/>
      <c r="BZ41" s="622"/>
      <c r="CA41" s="622"/>
      <c r="CB41" s="658"/>
      <c r="CD41" s="618" t="s">
        <v>337</v>
      </c>
      <c r="CE41" s="619"/>
      <c r="CF41" s="619"/>
      <c r="CG41" s="619"/>
      <c r="CH41" s="619"/>
      <c r="CI41" s="619"/>
      <c r="CJ41" s="619"/>
      <c r="CK41" s="619"/>
      <c r="CL41" s="619"/>
      <c r="CM41" s="619"/>
      <c r="CN41" s="619"/>
      <c r="CO41" s="619"/>
      <c r="CP41" s="619"/>
      <c r="CQ41" s="620"/>
      <c r="CR41" s="621" t="s">
        <v>121</v>
      </c>
      <c r="CS41" s="634"/>
      <c r="CT41" s="634"/>
      <c r="CU41" s="634"/>
      <c r="CV41" s="634"/>
      <c r="CW41" s="634"/>
      <c r="CX41" s="634"/>
      <c r="CY41" s="635"/>
      <c r="CZ41" s="624" t="s">
        <v>121</v>
      </c>
      <c r="DA41" s="636"/>
      <c r="DB41" s="636"/>
      <c r="DC41" s="637"/>
      <c r="DD41" s="627" t="s">
        <v>121</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338</v>
      </c>
      <c r="AR42" s="667"/>
      <c r="AS42" s="667"/>
      <c r="AT42" s="667"/>
      <c r="AU42" s="667"/>
      <c r="AV42" s="667"/>
      <c r="AW42" s="667"/>
      <c r="AX42" s="667"/>
      <c r="AY42" s="668"/>
      <c r="AZ42" s="605">
        <v>1459744</v>
      </c>
      <c r="BA42" s="646"/>
      <c r="BB42" s="646"/>
      <c r="BC42" s="646"/>
      <c r="BD42" s="606"/>
      <c r="BE42" s="606"/>
      <c r="BF42" s="669"/>
      <c r="BG42" s="664"/>
      <c r="BH42" s="665"/>
      <c r="BI42" s="665"/>
      <c r="BJ42" s="665"/>
      <c r="BK42" s="665"/>
      <c r="BL42" s="212"/>
      <c r="BM42" s="603" t="s">
        <v>339</v>
      </c>
      <c r="BN42" s="603"/>
      <c r="BO42" s="603"/>
      <c r="BP42" s="603"/>
      <c r="BQ42" s="603"/>
      <c r="BR42" s="603"/>
      <c r="BS42" s="603"/>
      <c r="BT42" s="603"/>
      <c r="BU42" s="604"/>
      <c r="BV42" s="605">
        <v>374</v>
      </c>
      <c r="BW42" s="646"/>
      <c r="BX42" s="646"/>
      <c r="BY42" s="646"/>
      <c r="BZ42" s="646"/>
      <c r="CA42" s="646"/>
      <c r="CB42" s="647"/>
      <c r="CD42" s="618" t="s">
        <v>340</v>
      </c>
      <c r="CE42" s="619"/>
      <c r="CF42" s="619"/>
      <c r="CG42" s="619"/>
      <c r="CH42" s="619"/>
      <c r="CI42" s="619"/>
      <c r="CJ42" s="619"/>
      <c r="CK42" s="619"/>
      <c r="CL42" s="619"/>
      <c r="CM42" s="619"/>
      <c r="CN42" s="619"/>
      <c r="CO42" s="619"/>
      <c r="CP42" s="619"/>
      <c r="CQ42" s="620"/>
      <c r="CR42" s="621">
        <v>2025219</v>
      </c>
      <c r="CS42" s="634"/>
      <c r="CT42" s="634"/>
      <c r="CU42" s="634"/>
      <c r="CV42" s="634"/>
      <c r="CW42" s="634"/>
      <c r="CX42" s="634"/>
      <c r="CY42" s="635"/>
      <c r="CZ42" s="624">
        <v>10.1</v>
      </c>
      <c r="DA42" s="636"/>
      <c r="DB42" s="636"/>
      <c r="DC42" s="637"/>
      <c r="DD42" s="627">
        <v>463371</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341</v>
      </c>
      <c r="CD43" s="618" t="s">
        <v>342</v>
      </c>
      <c r="CE43" s="619"/>
      <c r="CF43" s="619"/>
      <c r="CG43" s="619"/>
      <c r="CH43" s="619"/>
      <c r="CI43" s="619"/>
      <c r="CJ43" s="619"/>
      <c r="CK43" s="619"/>
      <c r="CL43" s="619"/>
      <c r="CM43" s="619"/>
      <c r="CN43" s="619"/>
      <c r="CO43" s="619"/>
      <c r="CP43" s="619"/>
      <c r="CQ43" s="620"/>
      <c r="CR43" s="621">
        <v>67783</v>
      </c>
      <c r="CS43" s="634"/>
      <c r="CT43" s="634"/>
      <c r="CU43" s="634"/>
      <c r="CV43" s="634"/>
      <c r="CW43" s="634"/>
      <c r="CX43" s="634"/>
      <c r="CY43" s="635"/>
      <c r="CZ43" s="624">
        <v>0.3</v>
      </c>
      <c r="DA43" s="636"/>
      <c r="DB43" s="636"/>
      <c r="DC43" s="637"/>
      <c r="DD43" s="627">
        <v>67783</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343</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291</v>
      </c>
      <c r="CE44" s="641"/>
      <c r="CF44" s="618" t="s">
        <v>344</v>
      </c>
      <c r="CG44" s="619"/>
      <c r="CH44" s="619"/>
      <c r="CI44" s="619"/>
      <c r="CJ44" s="619"/>
      <c r="CK44" s="619"/>
      <c r="CL44" s="619"/>
      <c r="CM44" s="619"/>
      <c r="CN44" s="619"/>
      <c r="CO44" s="619"/>
      <c r="CP44" s="619"/>
      <c r="CQ44" s="620"/>
      <c r="CR44" s="621">
        <v>1894687</v>
      </c>
      <c r="CS44" s="622"/>
      <c r="CT44" s="622"/>
      <c r="CU44" s="622"/>
      <c r="CV44" s="622"/>
      <c r="CW44" s="622"/>
      <c r="CX44" s="622"/>
      <c r="CY44" s="623"/>
      <c r="CZ44" s="624">
        <v>9.5</v>
      </c>
      <c r="DA44" s="625"/>
      <c r="DB44" s="625"/>
      <c r="DC44" s="626"/>
      <c r="DD44" s="627">
        <v>448882</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345</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346</v>
      </c>
      <c r="CG45" s="619"/>
      <c r="CH45" s="619"/>
      <c r="CI45" s="619"/>
      <c r="CJ45" s="619"/>
      <c r="CK45" s="619"/>
      <c r="CL45" s="619"/>
      <c r="CM45" s="619"/>
      <c r="CN45" s="619"/>
      <c r="CO45" s="619"/>
      <c r="CP45" s="619"/>
      <c r="CQ45" s="620"/>
      <c r="CR45" s="621">
        <v>631740</v>
      </c>
      <c r="CS45" s="634"/>
      <c r="CT45" s="634"/>
      <c r="CU45" s="634"/>
      <c r="CV45" s="634"/>
      <c r="CW45" s="634"/>
      <c r="CX45" s="634"/>
      <c r="CY45" s="635"/>
      <c r="CZ45" s="624">
        <v>3.2</v>
      </c>
      <c r="DA45" s="636"/>
      <c r="DB45" s="636"/>
      <c r="DC45" s="637"/>
      <c r="DD45" s="627">
        <v>27472</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347</v>
      </c>
      <c r="CG46" s="619"/>
      <c r="CH46" s="619"/>
      <c r="CI46" s="619"/>
      <c r="CJ46" s="619"/>
      <c r="CK46" s="619"/>
      <c r="CL46" s="619"/>
      <c r="CM46" s="619"/>
      <c r="CN46" s="619"/>
      <c r="CO46" s="619"/>
      <c r="CP46" s="619"/>
      <c r="CQ46" s="620"/>
      <c r="CR46" s="621">
        <v>1219593</v>
      </c>
      <c r="CS46" s="622"/>
      <c r="CT46" s="622"/>
      <c r="CU46" s="622"/>
      <c r="CV46" s="622"/>
      <c r="CW46" s="622"/>
      <c r="CX46" s="622"/>
      <c r="CY46" s="623"/>
      <c r="CZ46" s="624">
        <v>6.1</v>
      </c>
      <c r="DA46" s="625"/>
      <c r="DB46" s="625"/>
      <c r="DC46" s="626"/>
      <c r="DD46" s="627">
        <v>401839</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348</v>
      </c>
      <c r="CG47" s="619"/>
      <c r="CH47" s="619"/>
      <c r="CI47" s="619"/>
      <c r="CJ47" s="619"/>
      <c r="CK47" s="619"/>
      <c r="CL47" s="619"/>
      <c r="CM47" s="619"/>
      <c r="CN47" s="619"/>
      <c r="CO47" s="619"/>
      <c r="CP47" s="619"/>
      <c r="CQ47" s="620"/>
      <c r="CR47" s="621">
        <v>130532</v>
      </c>
      <c r="CS47" s="634"/>
      <c r="CT47" s="634"/>
      <c r="CU47" s="634"/>
      <c r="CV47" s="634"/>
      <c r="CW47" s="634"/>
      <c r="CX47" s="634"/>
      <c r="CY47" s="635"/>
      <c r="CZ47" s="624">
        <v>0.7</v>
      </c>
      <c r="DA47" s="636"/>
      <c r="DB47" s="636"/>
      <c r="DC47" s="637"/>
      <c r="DD47" s="627">
        <v>14489</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x14ac:dyDescent="0.2">
      <c r="B48" s="213"/>
      <c r="CD48" s="644"/>
      <c r="CE48" s="645"/>
      <c r="CF48" s="618" t="s">
        <v>349</v>
      </c>
      <c r="CG48" s="619"/>
      <c r="CH48" s="619"/>
      <c r="CI48" s="619"/>
      <c r="CJ48" s="619"/>
      <c r="CK48" s="619"/>
      <c r="CL48" s="619"/>
      <c r="CM48" s="619"/>
      <c r="CN48" s="619"/>
      <c r="CO48" s="619"/>
      <c r="CP48" s="619"/>
      <c r="CQ48" s="620"/>
      <c r="CR48" s="621" t="s">
        <v>121</v>
      </c>
      <c r="CS48" s="622"/>
      <c r="CT48" s="622"/>
      <c r="CU48" s="622"/>
      <c r="CV48" s="622"/>
      <c r="CW48" s="622"/>
      <c r="CX48" s="622"/>
      <c r="CY48" s="623"/>
      <c r="CZ48" s="624" t="s">
        <v>121</v>
      </c>
      <c r="DA48" s="625"/>
      <c r="DB48" s="625"/>
      <c r="DC48" s="626"/>
      <c r="DD48" s="627" t="s">
        <v>121</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350</v>
      </c>
      <c r="CE49" s="603"/>
      <c r="CF49" s="603"/>
      <c r="CG49" s="603"/>
      <c r="CH49" s="603"/>
      <c r="CI49" s="603"/>
      <c r="CJ49" s="603"/>
      <c r="CK49" s="603"/>
      <c r="CL49" s="603"/>
      <c r="CM49" s="603"/>
      <c r="CN49" s="603"/>
      <c r="CO49" s="603"/>
      <c r="CP49" s="603"/>
      <c r="CQ49" s="604"/>
      <c r="CR49" s="605">
        <v>19971300</v>
      </c>
      <c r="CS49" s="606"/>
      <c r="CT49" s="606"/>
      <c r="CU49" s="606"/>
      <c r="CV49" s="606"/>
      <c r="CW49" s="606"/>
      <c r="CX49" s="606"/>
      <c r="CY49" s="607"/>
      <c r="CZ49" s="608">
        <v>100</v>
      </c>
      <c r="DA49" s="609"/>
      <c r="DB49" s="609"/>
      <c r="DC49" s="610"/>
      <c r="DD49" s="611">
        <v>13978993</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ZmWrLxTlwZKJfbtTn8PHJ+itfd51kSIxLuqieRDcoOp7A1Qnfi5K+ux0iOipq9LorYGFfodkp/PdGFMXTueI/Q==" saltValue="RZJXMi+Vzv86V+o8gVgHa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F0"/>
    <pageSetUpPr fitToPage="1"/>
  </sheetPr>
  <dimension ref="A1:EA135"/>
  <sheetViews>
    <sheetView zoomScale="50" zoomScaleNormal="50" zoomScaleSheetLayoutView="70" workbookViewId="0">
      <selection activeCell="A24" sqref="A24:AY24"/>
    </sheetView>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351</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352</v>
      </c>
      <c r="DK2" s="1092"/>
      <c r="DL2" s="1092"/>
      <c r="DM2" s="1092"/>
      <c r="DN2" s="1092"/>
      <c r="DO2" s="1093"/>
      <c r="DP2" s="216"/>
      <c r="DQ2" s="1091" t="s">
        <v>353</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354</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355</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356</v>
      </c>
      <c r="B5" s="996"/>
      <c r="C5" s="996"/>
      <c r="D5" s="996"/>
      <c r="E5" s="996"/>
      <c r="F5" s="996"/>
      <c r="G5" s="996"/>
      <c r="H5" s="996"/>
      <c r="I5" s="996"/>
      <c r="J5" s="996"/>
      <c r="K5" s="996"/>
      <c r="L5" s="996"/>
      <c r="M5" s="996"/>
      <c r="N5" s="996"/>
      <c r="O5" s="996"/>
      <c r="P5" s="997"/>
      <c r="Q5" s="1001" t="s">
        <v>357</v>
      </c>
      <c r="R5" s="1002"/>
      <c r="S5" s="1002"/>
      <c r="T5" s="1002"/>
      <c r="U5" s="1003"/>
      <c r="V5" s="1001" t="s">
        <v>358</v>
      </c>
      <c r="W5" s="1002"/>
      <c r="X5" s="1002"/>
      <c r="Y5" s="1002"/>
      <c r="Z5" s="1003"/>
      <c r="AA5" s="1001" t="s">
        <v>359</v>
      </c>
      <c r="AB5" s="1002"/>
      <c r="AC5" s="1002"/>
      <c r="AD5" s="1002"/>
      <c r="AE5" s="1002"/>
      <c r="AF5" s="1094" t="s">
        <v>360</v>
      </c>
      <c r="AG5" s="1002"/>
      <c r="AH5" s="1002"/>
      <c r="AI5" s="1002"/>
      <c r="AJ5" s="1015"/>
      <c r="AK5" s="1002" t="s">
        <v>361</v>
      </c>
      <c r="AL5" s="1002"/>
      <c r="AM5" s="1002"/>
      <c r="AN5" s="1002"/>
      <c r="AO5" s="1003"/>
      <c r="AP5" s="1001" t="s">
        <v>362</v>
      </c>
      <c r="AQ5" s="1002"/>
      <c r="AR5" s="1002"/>
      <c r="AS5" s="1002"/>
      <c r="AT5" s="1003"/>
      <c r="AU5" s="1001" t="s">
        <v>363</v>
      </c>
      <c r="AV5" s="1002"/>
      <c r="AW5" s="1002"/>
      <c r="AX5" s="1002"/>
      <c r="AY5" s="1015"/>
      <c r="AZ5" s="220"/>
      <c r="BA5" s="220"/>
      <c r="BB5" s="220"/>
      <c r="BC5" s="220"/>
      <c r="BD5" s="220"/>
      <c r="BE5" s="221"/>
      <c r="BF5" s="221"/>
      <c r="BG5" s="221"/>
      <c r="BH5" s="221"/>
      <c r="BI5" s="221"/>
      <c r="BJ5" s="221"/>
      <c r="BK5" s="221"/>
      <c r="BL5" s="221"/>
      <c r="BM5" s="221"/>
      <c r="BN5" s="221"/>
      <c r="BO5" s="221"/>
      <c r="BP5" s="221"/>
      <c r="BQ5" s="995" t="s">
        <v>364</v>
      </c>
      <c r="BR5" s="996"/>
      <c r="BS5" s="996"/>
      <c r="BT5" s="996"/>
      <c r="BU5" s="996"/>
      <c r="BV5" s="996"/>
      <c r="BW5" s="996"/>
      <c r="BX5" s="996"/>
      <c r="BY5" s="996"/>
      <c r="BZ5" s="996"/>
      <c r="CA5" s="996"/>
      <c r="CB5" s="996"/>
      <c r="CC5" s="996"/>
      <c r="CD5" s="996"/>
      <c r="CE5" s="996"/>
      <c r="CF5" s="996"/>
      <c r="CG5" s="997"/>
      <c r="CH5" s="1001" t="s">
        <v>365</v>
      </c>
      <c r="CI5" s="1002"/>
      <c r="CJ5" s="1002"/>
      <c r="CK5" s="1002"/>
      <c r="CL5" s="1003"/>
      <c r="CM5" s="1001" t="s">
        <v>366</v>
      </c>
      <c r="CN5" s="1002"/>
      <c r="CO5" s="1002"/>
      <c r="CP5" s="1002"/>
      <c r="CQ5" s="1003"/>
      <c r="CR5" s="1001" t="s">
        <v>367</v>
      </c>
      <c r="CS5" s="1002"/>
      <c r="CT5" s="1002"/>
      <c r="CU5" s="1002"/>
      <c r="CV5" s="1003"/>
      <c r="CW5" s="1001" t="s">
        <v>368</v>
      </c>
      <c r="CX5" s="1002"/>
      <c r="CY5" s="1002"/>
      <c r="CZ5" s="1002"/>
      <c r="DA5" s="1003"/>
      <c r="DB5" s="1001" t="s">
        <v>369</v>
      </c>
      <c r="DC5" s="1002"/>
      <c r="DD5" s="1002"/>
      <c r="DE5" s="1002"/>
      <c r="DF5" s="1003"/>
      <c r="DG5" s="1084" t="s">
        <v>370</v>
      </c>
      <c r="DH5" s="1085"/>
      <c r="DI5" s="1085"/>
      <c r="DJ5" s="1085"/>
      <c r="DK5" s="1086"/>
      <c r="DL5" s="1084" t="s">
        <v>371</v>
      </c>
      <c r="DM5" s="1085"/>
      <c r="DN5" s="1085"/>
      <c r="DO5" s="1085"/>
      <c r="DP5" s="1086"/>
      <c r="DQ5" s="1001" t="s">
        <v>372</v>
      </c>
      <c r="DR5" s="1002"/>
      <c r="DS5" s="1002"/>
      <c r="DT5" s="1002"/>
      <c r="DU5" s="1003"/>
      <c r="DV5" s="1001" t="s">
        <v>363</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373</v>
      </c>
      <c r="C7" s="1048"/>
      <c r="D7" s="1048"/>
      <c r="E7" s="1048"/>
      <c r="F7" s="1048"/>
      <c r="G7" s="1048"/>
      <c r="H7" s="1048"/>
      <c r="I7" s="1048"/>
      <c r="J7" s="1048"/>
      <c r="K7" s="1048"/>
      <c r="L7" s="1048"/>
      <c r="M7" s="1048"/>
      <c r="N7" s="1048"/>
      <c r="O7" s="1048"/>
      <c r="P7" s="1049"/>
      <c r="Q7" s="1102">
        <v>20606</v>
      </c>
      <c r="R7" s="1103"/>
      <c r="S7" s="1103"/>
      <c r="T7" s="1103"/>
      <c r="U7" s="1103"/>
      <c r="V7" s="1103">
        <v>19986</v>
      </c>
      <c r="W7" s="1103"/>
      <c r="X7" s="1103"/>
      <c r="Y7" s="1103"/>
      <c r="Z7" s="1103"/>
      <c r="AA7" s="1103">
        <v>620</v>
      </c>
      <c r="AB7" s="1103"/>
      <c r="AC7" s="1103"/>
      <c r="AD7" s="1103"/>
      <c r="AE7" s="1104"/>
      <c r="AF7" s="1105">
        <v>584</v>
      </c>
      <c r="AG7" s="1106"/>
      <c r="AH7" s="1106"/>
      <c r="AI7" s="1106"/>
      <c r="AJ7" s="1107"/>
      <c r="AK7" s="1108">
        <v>900</v>
      </c>
      <c r="AL7" s="1109"/>
      <c r="AM7" s="1109"/>
      <c r="AN7" s="1109"/>
      <c r="AO7" s="1109"/>
      <c r="AP7" s="1109">
        <v>21150</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549</v>
      </c>
      <c r="BT7" s="1100"/>
      <c r="BU7" s="1100"/>
      <c r="BV7" s="1100"/>
      <c r="BW7" s="1100"/>
      <c r="BX7" s="1100"/>
      <c r="BY7" s="1100"/>
      <c r="BZ7" s="1100"/>
      <c r="CA7" s="1100"/>
      <c r="CB7" s="1100"/>
      <c r="CC7" s="1100"/>
      <c r="CD7" s="1100"/>
      <c r="CE7" s="1100"/>
      <c r="CF7" s="1100"/>
      <c r="CG7" s="1112"/>
      <c r="CH7" s="1096">
        <v>10</v>
      </c>
      <c r="CI7" s="1097"/>
      <c r="CJ7" s="1097"/>
      <c r="CK7" s="1097"/>
      <c r="CL7" s="1098"/>
      <c r="CM7" s="1096">
        <v>32</v>
      </c>
      <c r="CN7" s="1097"/>
      <c r="CO7" s="1097"/>
      <c r="CP7" s="1097"/>
      <c r="CQ7" s="1098"/>
      <c r="CR7" s="1096">
        <v>5</v>
      </c>
      <c r="CS7" s="1097"/>
      <c r="CT7" s="1097"/>
      <c r="CU7" s="1097"/>
      <c r="CV7" s="1098"/>
      <c r="CW7" s="1096" t="s">
        <v>550</v>
      </c>
      <c r="CX7" s="1097"/>
      <c r="CY7" s="1097"/>
      <c r="CZ7" s="1097"/>
      <c r="DA7" s="1098"/>
      <c r="DB7" s="1096" t="s">
        <v>550</v>
      </c>
      <c r="DC7" s="1097"/>
      <c r="DD7" s="1097"/>
      <c r="DE7" s="1097"/>
      <c r="DF7" s="1098"/>
      <c r="DG7" s="1096" t="s">
        <v>550</v>
      </c>
      <c r="DH7" s="1097"/>
      <c r="DI7" s="1097"/>
      <c r="DJ7" s="1097"/>
      <c r="DK7" s="1098"/>
      <c r="DL7" s="1096" t="s">
        <v>550</v>
      </c>
      <c r="DM7" s="1097"/>
      <c r="DN7" s="1097"/>
      <c r="DO7" s="1097"/>
      <c r="DP7" s="1098"/>
      <c r="DQ7" s="1096" t="s">
        <v>550</v>
      </c>
      <c r="DR7" s="1097"/>
      <c r="DS7" s="1097"/>
      <c r="DT7" s="1097"/>
      <c r="DU7" s="1098"/>
      <c r="DV7" s="1099"/>
      <c r="DW7" s="1100"/>
      <c r="DX7" s="1100"/>
      <c r="DY7" s="1100"/>
      <c r="DZ7" s="1101"/>
      <c r="EA7" s="222"/>
    </row>
    <row r="8" spans="1:131" s="223" customFormat="1" ht="26.25" customHeight="1" x14ac:dyDescent="0.2">
      <c r="A8" s="226">
        <v>2</v>
      </c>
      <c r="B8" s="1030" t="s">
        <v>374</v>
      </c>
      <c r="C8" s="1031"/>
      <c r="D8" s="1031"/>
      <c r="E8" s="1031"/>
      <c r="F8" s="1031"/>
      <c r="G8" s="1031"/>
      <c r="H8" s="1031"/>
      <c r="I8" s="1031"/>
      <c r="J8" s="1031"/>
      <c r="K8" s="1031"/>
      <c r="L8" s="1031"/>
      <c r="M8" s="1031"/>
      <c r="N8" s="1031"/>
      <c r="O8" s="1031"/>
      <c r="P8" s="1032"/>
      <c r="Q8" s="1038">
        <v>8</v>
      </c>
      <c r="R8" s="1039"/>
      <c r="S8" s="1039"/>
      <c r="T8" s="1039"/>
      <c r="U8" s="1039"/>
      <c r="V8" s="1039">
        <v>8</v>
      </c>
      <c r="W8" s="1039"/>
      <c r="X8" s="1039"/>
      <c r="Y8" s="1039"/>
      <c r="Z8" s="1039"/>
      <c r="AA8" s="1039" t="s">
        <v>558</v>
      </c>
      <c r="AB8" s="1039"/>
      <c r="AC8" s="1039"/>
      <c r="AD8" s="1039"/>
      <c r="AE8" s="1040"/>
      <c r="AF8" s="1035">
        <v>0</v>
      </c>
      <c r="AG8" s="1036"/>
      <c r="AH8" s="1036"/>
      <c r="AI8" s="1036"/>
      <c r="AJ8" s="1037"/>
      <c r="AK8" s="1080">
        <v>3</v>
      </c>
      <c r="AL8" s="1081"/>
      <c r="AM8" s="1081"/>
      <c r="AN8" s="1081"/>
      <c r="AO8" s="1081"/>
      <c r="AP8" s="1081" t="s">
        <v>558</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376</v>
      </c>
      <c r="B23" s="937" t="s">
        <v>377</v>
      </c>
      <c r="C23" s="938"/>
      <c r="D23" s="938"/>
      <c r="E23" s="938"/>
      <c r="F23" s="938"/>
      <c r="G23" s="938"/>
      <c r="H23" s="938"/>
      <c r="I23" s="938"/>
      <c r="J23" s="938"/>
      <c r="K23" s="938"/>
      <c r="L23" s="938"/>
      <c r="M23" s="938"/>
      <c r="N23" s="938"/>
      <c r="O23" s="938"/>
      <c r="P23" s="948"/>
      <c r="Q23" s="1067">
        <v>20591</v>
      </c>
      <c r="R23" s="1061"/>
      <c r="S23" s="1061"/>
      <c r="T23" s="1061"/>
      <c r="U23" s="1061"/>
      <c r="V23" s="1061">
        <v>19971</v>
      </c>
      <c r="W23" s="1061"/>
      <c r="X23" s="1061"/>
      <c r="Y23" s="1061"/>
      <c r="Z23" s="1061"/>
      <c r="AA23" s="1061">
        <f>SUM(AA7:AE8)</f>
        <v>620</v>
      </c>
      <c r="AB23" s="1061"/>
      <c r="AC23" s="1061"/>
      <c r="AD23" s="1061"/>
      <c r="AE23" s="1068"/>
      <c r="AF23" s="1069">
        <v>585</v>
      </c>
      <c r="AG23" s="1061"/>
      <c r="AH23" s="1061"/>
      <c r="AI23" s="1061"/>
      <c r="AJ23" s="1070"/>
      <c r="AK23" s="1071"/>
      <c r="AL23" s="1072"/>
      <c r="AM23" s="1072"/>
      <c r="AN23" s="1072"/>
      <c r="AO23" s="1072"/>
      <c r="AP23" s="1061">
        <f>SUM(AP7:AT8)</f>
        <v>21150</v>
      </c>
      <c r="AQ23" s="1061"/>
      <c r="AR23" s="1061"/>
      <c r="AS23" s="1061"/>
      <c r="AT23" s="1061"/>
      <c r="AU23" s="1062"/>
      <c r="AV23" s="1062"/>
      <c r="AW23" s="1062"/>
      <c r="AX23" s="1062"/>
      <c r="AY23" s="1063"/>
      <c r="AZ23" s="1064" t="s">
        <v>121</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356</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363</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388</v>
      </c>
      <c r="C28" s="1048"/>
      <c r="D28" s="1048"/>
      <c r="E28" s="1048"/>
      <c r="F28" s="1048"/>
      <c r="G28" s="1048"/>
      <c r="H28" s="1048"/>
      <c r="I28" s="1048"/>
      <c r="J28" s="1048"/>
      <c r="K28" s="1048"/>
      <c r="L28" s="1048"/>
      <c r="M28" s="1048"/>
      <c r="N28" s="1048"/>
      <c r="O28" s="1048"/>
      <c r="P28" s="1049"/>
      <c r="Q28" s="1050">
        <v>4195</v>
      </c>
      <c r="R28" s="1051"/>
      <c r="S28" s="1051"/>
      <c r="T28" s="1051"/>
      <c r="U28" s="1051"/>
      <c r="V28" s="1051">
        <v>4173</v>
      </c>
      <c r="W28" s="1051"/>
      <c r="X28" s="1051"/>
      <c r="Y28" s="1051"/>
      <c r="Z28" s="1051"/>
      <c r="AA28" s="1051">
        <v>22</v>
      </c>
      <c r="AB28" s="1051"/>
      <c r="AC28" s="1051"/>
      <c r="AD28" s="1051"/>
      <c r="AE28" s="1052"/>
      <c r="AF28" s="1053">
        <v>22</v>
      </c>
      <c r="AG28" s="1051"/>
      <c r="AH28" s="1051"/>
      <c r="AI28" s="1051"/>
      <c r="AJ28" s="1054"/>
      <c r="AK28" s="1042">
        <v>470</v>
      </c>
      <c r="AL28" s="1043"/>
      <c r="AM28" s="1043"/>
      <c r="AN28" s="1043"/>
      <c r="AO28" s="1043"/>
      <c r="AP28" s="1043" t="s">
        <v>558</v>
      </c>
      <c r="AQ28" s="1043"/>
      <c r="AR28" s="1043"/>
      <c r="AS28" s="1043"/>
      <c r="AT28" s="1043"/>
      <c r="AU28" s="1043" t="s">
        <v>550</v>
      </c>
      <c r="AV28" s="1043"/>
      <c r="AW28" s="1043"/>
      <c r="AX28" s="1043"/>
      <c r="AY28" s="1043"/>
      <c r="AZ28" s="1044" t="s">
        <v>550</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389</v>
      </c>
      <c r="C29" s="1031"/>
      <c r="D29" s="1031"/>
      <c r="E29" s="1031"/>
      <c r="F29" s="1031"/>
      <c r="G29" s="1031"/>
      <c r="H29" s="1031"/>
      <c r="I29" s="1031"/>
      <c r="J29" s="1031"/>
      <c r="K29" s="1031"/>
      <c r="L29" s="1031"/>
      <c r="M29" s="1031"/>
      <c r="N29" s="1031"/>
      <c r="O29" s="1031"/>
      <c r="P29" s="1032"/>
      <c r="Q29" s="1038">
        <v>4790</v>
      </c>
      <c r="R29" s="1039"/>
      <c r="S29" s="1039"/>
      <c r="T29" s="1039"/>
      <c r="U29" s="1039"/>
      <c r="V29" s="1039">
        <v>4579</v>
      </c>
      <c r="W29" s="1039"/>
      <c r="X29" s="1039"/>
      <c r="Y29" s="1039"/>
      <c r="Z29" s="1039"/>
      <c r="AA29" s="1039">
        <v>211</v>
      </c>
      <c r="AB29" s="1039"/>
      <c r="AC29" s="1039"/>
      <c r="AD29" s="1039"/>
      <c r="AE29" s="1040"/>
      <c r="AF29" s="1035">
        <v>211</v>
      </c>
      <c r="AG29" s="1036"/>
      <c r="AH29" s="1036"/>
      <c r="AI29" s="1036"/>
      <c r="AJ29" s="1037"/>
      <c r="AK29" s="980">
        <v>825</v>
      </c>
      <c r="AL29" s="971"/>
      <c r="AM29" s="971"/>
      <c r="AN29" s="971"/>
      <c r="AO29" s="971"/>
      <c r="AP29" s="971" t="s">
        <v>550</v>
      </c>
      <c r="AQ29" s="971"/>
      <c r="AR29" s="971"/>
      <c r="AS29" s="971"/>
      <c r="AT29" s="971"/>
      <c r="AU29" s="971" t="s">
        <v>550</v>
      </c>
      <c r="AV29" s="971"/>
      <c r="AW29" s="971"/>
      <c r="AX29" s="971"/>
      <c r="AY29" s="971"/>
      <c r="AZ29" s="1041" t="s">
        <v>550</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390</v>
      </c>
      <c r="C30" s="1031"/>
      <c r="D30" s="1031"/>
      <c r="E30" s="1031"/>
      <c r="F30" s="1031"/>
      <c r="G30" s="1031"/>
      <c r="H30" s="1031"/>
      <c r="I30" s="1031"/>
      <c r="J30" s="1031"/>
      <c r="K30" s="1031"/>
      <c r="L30" s="1031"/>
      <c r="M30" s="1031"/>
      <c r="N30" s="1031"/>
      <c r="O30" s="1031"/>
      <c r="P30" s="1032"/>
      <c r="Q30" s="1038">
        <v>17</v>
      </c>
      <c r="R30" s="1039"/>
      <c r="S30" s="1039"/>
      <c r="T30" s="1039"/>
      <c r="U30" s="1039"/>
      <c r="V30" s="1039">
        <v>14</v>
      </c>
      <c r="W30" s="1039"/>
      <c r="X30" s="1039"/>
      <c r="Y30" s="1039"/>
      <c r="Z30" s="1039"/>
      <c r="AA30" s="1039">
        <v>2</v>
      </c>
      <c r="AB30" s="1039"/>
      <c r="AC30" s="1039"/>
      <c r="AD30" s="1039"/>
      <c r="AE30" s="1040"/>
      <c r="AF30" s="1035">
        <v>2</v>
      </c>
      <c r="AG30" s="1036"/>
      <c r="AH30" s="1036"/>
      <c r="AI30" s="1036"/>
      <c r="AJ30" s="1037"/>
      <c r="AK30" s="980" t="s">
        <v>550</v>
      </c>
      <c r="AL30" s="971"/>
      <c r="AM30" s="971"/>
      <c r="AN30" s="971"/>
      <c r="AO30" s="971"/>
      <c r="AP30" s="971" t="s">
        <v>550</v>
      </c>
      <c r="AQ30" s="971"/>
      <c r="AR30" s="971"/>
      <c r="AS30" s="971"/>
      <c r="AT30" s="971"/>
      <c r="AU30" s="971" t="s">
        <v>550</v>
      </c>
      <c r="AV30" s="971"/>
      <c r="AW30" s="971"/>
      <c r="AX30" s="971"/>
      <c r="AY30" s="971"/>
      <c r="AZ30" s="1041" t="s">
        <v>550</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391</v>
      </c>
      <c r="C31" s="1031"/>
      <c r="D31" s="1031"/>
      <c r="E31" s="1031"/>
      <c r="F31" s="1031"/>
      <c r="G31" s="1031"/>
      <c r="H31" s="1031"/>
      <c r="I31" s="1031"/>
      <c r="J31" s="1031"/>
      <c r="K31" s="1031"/>
      <c r="L31" s="1031"/>
      <c r="M31" s="1031"/>
      <c r="N31" s="1031"/>
      <c r="O31" s="1031"/>
      <c r="P31" s="1032"/>
      <c r="Q31" s="1038">
        <v>681</v>
      </c>
      <c r="R31" s="1039"/>
      <c r="S31" s="1039"/>
      <c r="T31" s="1039"/>
      <c r="U31" s="1039"/>
      <c r="V31" s="1039">
        <v>680</v>
      </c>
      <c r="W31" s="1039"/>
      <c r="X31" s="1039"/>
      <c r="Y31" s="1039"/>
      <c r="Z31" s="1039"/>
      <c r="AA31" s="1039">
        <v>0</v>
      </c>
      <c r="AB31" s="1039"/>
      <c r="AC31" s="1039"/>
      <c r="AD31" s="1039"/>
      <c r="AE31" s="1040"/>
      <c r="AF31" s="1035">
        <v>0</v>
      </c>
      <c r="AG31" s="1036"/>
      <c r="AH31" s="1036"/>
      <c r="AI31" s="1036"/>
      <c r="AJ31" s="1037"/>
      <c r="AK31" s="980">
        <v>153</v>
      </c>
      <c r="AL31" s="971"/>
      <c r="AM31" s="971"/>
      <c r="AN31" s="971"/>
      <c r="AO31" s="971"/>
      <c r="AP31" s="971" t="s">
        <v>550</v>
      </c>
      <c r="AQ31" s="971"/>
      <c r="AR31" s="971"/>
      <c r="AS31" s="971"/>
      <c r="AT31" s="971"/>
      <c r="AU31" s="971" t="s">
        <v>550</v>
      </c>
      <c r="AV31" s="971"/>
      <c r="AW31" s="971"/>
      <c r="AX31" s="971"/>
      <c r="AY31" s="971"/>
      <c r="AZ31" s="1041" t="s">
        <v>550</v>
      </c>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392</v>
      </c>
      <c r="C32" s="1031"/>
      <c r="D32" s="1031"/>
      <c r="E32" s="1031"/>
      <c r="F32" s="1031"/>
      <c r="G32" s="1031"/>
      <c r="H32" s="1031"/>
      <c r="I32" s="1031"/>
      <c r="J32" s="1031"/>
      <c r="K32" s="1031"/>
      <c r="L32" s="1031"/>
      <c r="M32" s="1031"/>
      <c r="N32" s="1031"/>
      <c r="O32" s="1031"/>
      <c r="P32" s="1032"/>
      <c r="Q32" s="1038">
        <v>1086</v>
      </c>
      <c r="R32" s="1039"/>
      <c r="S32" s="1039"/>
      <c r="T32" s="1039"/>
      <c r="U32" s="1039"/>
      <c r="V32" s="1039">
        <v>1055</v>
      </c>
      <c r="W32" s="1039"/>
      <c r="X32" s="1039"/>
      <c r="Y32" s="1039"/>
      <c r="Z32" s="1039"/>
      <c r="AA32" s="1039">
        <v>32</v>
      </c>
      <c r="AB32" s="1039"/>
      <c r="AC32" s="1039"/>
      <c r="AD32" s="1039"/>
      <c r="AE32" s="1040"/>
      <c r="AF32" s="1035">
        <v>589</v>
      </c>
      <c r="AG32" s="1036"/>
      <c r="AH32" s="1036"/>
      <c r="AI32" s="1036"/>
      <c r="AJ32" s="1037"/>
      <c r="AK32" s="980">
        <v>18</v>
      </c>
      <c r="AL32" s="971"/>
      <c r="AM32" s="971"/>
      <c r="AN32" s="971"/>
      <c r="AO32" s="971"/>
      <c r="AP32" s="971">
        <v>5886</v>
      </c>
      <c r="AQ32" s="971"/>
      <c r="AR32" s="971"/>
      <c r="AS32" s="971"/>
      <c r="AT32" s="971"/>
      <c r="AU32" s="971">
        <v>235</v>
      </c>
      <c r="AV32" s="971"/>
      <c r="AW32" s="971"/>
      <c r="AX32" s="971"/>
      <c r="AY32" s="971"/>
      <c r="AZ32" s="1041" t="s">
        <v>550</v>
      </c>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t="s">
        <v>394</v>
      </c>
      <c r="C33" s="1031"/>
      <c r="D33" s="1031"/>
      <c r="E33" s="1031"/>
      <c r="F33" s="1031"/>
      <c r="G33" s="1031"/>
      <c r="H33" s="1031"/>
      <c r="I33" s="1031"/>
      <c r="J33" s="1031"/>
      <c r="K33" s="1031"/>
      <c r="L33" s="1031"/>
      <c r="M33" s="1031"/>
      <c r="N33" s="1031"/>
      <c r="O33" s="1031"/>
      <c r="P33" s="1032"/>
      <c r="Q33" s="1038">
        <v>144</v>
      </c>
      <c r="R33" s="1039"/>
      <c r="S33" s="1039"/>
      <c r="T33" s="1039"/>
      <c r="U33" s="1039"/>
      <c r="V33" s="1039">
        <v>164</v>
      </c>
      <c r="W33" s="1039"/>
      <c r="X33" s="1039"/>
      <c r="Y33" s="1039"/>
      <c r="Z33" s="1039"/>
      <c r="AA33" s="1039">
        <v>-20</v>
      </c>
      <c r="AB33" s="1039"/>
      <c r="AC33" s="1039"/>
      <c r="AD33" s="1039"/>
      <c r="AE33" s="1040"/>
      <c r="AF33" s="1035">
        <v>242</v>
      </c>
      <c r="AG33" s="1036"/>
      <c r="AH33" s="1036"/>
      <c r="AI33" s="1036"/>
      <c r="AJ33" s="1037"/>
      <c r="AK33" s="980" t="s">
        <v>550</v>
      </c>
      <c r="AL33" s="971"/>
      <c r="AM33" s="971"/>
      <c r="AN33" s="971"/>
      <c r="AO33" s="971"/>
      <c r="AP33" s="971">
        <v>219</v>
      </c>
      <c r="AQ33" s="971"/>
      <c r="AR33" s="971"/>
      <c r="AS33" s="971"/>
      <c r="AT33" s="971"/>
      <c r="AU33" s="971" t="s">
        <v>558</v>
      </c>
      <c r="AV33" s="971"/>
      <c r="AW33" s="971"/>
      <c r="AX33" s="971"/>
      <c r="AY33" s="971"/>
      <c r="AZ33" s="1041" t="s">
        <v>550</v>
      </c>
      <c r="BA33" s="1041"/>
      <c r="BB33" s="1041"/>
      <c r="BC33" s="1041"/>
      <c r="BD33" s="1041"/>
      <c r="BE33" s="972" t="s">
        <v>393</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t="s">
        <v>395</v>
      </c>
      <c r="C34" s="1031"/>
      <c r="D34" s="1031"/>
      <c r="E34" s="1031"/>
      <c r="F34" s="1031"/>
      <c r="G34" s="1031"/>
      <c r="H34" s="1031"/>
      <c r="I34" s="1031"/>
      <c r="J34" s="1031"/>
      <c r="K34" s="1031"/>
      <c r="L34" s="1031"/>
      <c r="M34" s="1031"/>
      <c r="N34" s="1031"/>
      <c r="O34" s="1031"/>
      <c r="P34" s="1032"/>
      <c r="Q34" s="1038">
        <v>3423</v>
      </c>
      <c r="R34" s="1039"/>
      <c r="S34" s="1039"/>
      <c r="T34" s="1039"/>
      <c r="U34" s="1039"/>
      <c r="V34" s="1039">
        <v>3936</v>
      </c>
      <c r="W34" s="1039"/>
      <c r="X34" s="1039"/>
      <c r="Y34" s="1039"/>
      <c r="Z34" s="1039"/>
      <c r="AA34" s="1039">
        <v>-513</v>
      </c>
      <c r="AB34" s="1039"/>
      <c r="AC34" s="1039"/>
      <c r="AD34" s="1039"/>
      <c r="AE34" s="1040"/>
      <c r="AF34" s="1035">
        <v>769</v>
      </c>
      <c r="AG34" s="1036"/>
      <c r="AH34" s="1036"/>
      <c r="AI34" s="1036"/>
      <c r="AJ34" s="1037"/>
      <c r="AK34" s="980">
        <v>432</v>
      </c>
      <c r="AL34" s="971"/>
      <c r="AM34" s="971"/>
      <c r="AN34" s="971"/>
      <c r="AO34" s="971"/>
      <c r="AP34" s="971">
        <v>3476</v>
      </c>
      <c r="AQ34" s="971"/>
      <c r="AR34" s="971"/>
      <c r="AS34" s="971"/>
      <c r="AT34" s="971"/>
      <c r="AU34" s="971">
        <v>1713</v>
      </c>
      <c r="AV34" s="971"/>
      <c r="AW34" s="971"/>
      <c r="AX34" s="971"/>
      <c r="AY34" s="971"/>
      <c r="AZ34" s="1041" t="s">
        <v>550</v>
      </c>
      <c r="BA34" s="1041"/>
      <c r="BB34" s="1041"/>
      <c r="BC34" s="1041"/>
      <c r="BD34" s="1041"/>
      <c r="BE34" s="972" t="s">
        <v>393</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t="s">
        <v>396</v>
      </c>
      <c r="C35" s="1031"/>
      <c r="D35" s="1031"/>
      <c r="E35" s="1031"/>
      <c r="F35" s="1031"/>
      <c r="G35" s="1031"/>
      <c r="H35" s="1031"/>
      <c r="I35" s="1031"/>
      <c r="J35" s="1031"/>
      <c r="K35" s="1031"/>
      <c r="L35" s="1031"/>
      <c r="M35" s="1031"/>
      <c r="N35" s="1031"/>
      <c r="O35" s="1031"/>
      <c r="P35" s="1032"/>
      <c r="Q35" s="1038">
        <v>516</v>
      </c>
      <c r="R35" s="1039"/>
      <c r="S35" s="1039"/>
      <c r="T35" s="1039"/>
      <c r="U35" s="1039"/>
      <c r="V35" s="1039">
        <v>530</v>
      </c>
      <c r="W35" s="1039"/>
      <c r="X35" s="1039"/>
      <c r="Y35" s="1039"/>
      <c r="Z35" s="1039"/>
      <c r="AA35" s="1039">
        <v>-14</v>
      </c>
      <c r="AB35" s="1039"/>
      <c r="AC35" s="1039"/>
      <c r="AD35" s="1039"/>
      <c r="AE35" s="1040"/>
      <c r="AF35" s="1035">
        <v>217</v>
      </c>
      <c r="AG35" s="1036"/>
      <c r="AH35" s="1036"/>
      <c r="AI35" s="1036"/>
      <c r="AJ35" s="1037"/>
      <c r="AK35" s="980">
        <v>359</v>
      </c>
      <c r="AL35" s="971"/>
      <c r="AM35" s="971"/>
      <c r="AN35" s="971"/>
      <c r="AO35" s="971"/>
      <c r="AP35" s="971">
        <v>2944</v>
      </c>
      <c r="AQ35" s="971"/>
      <c r="AR35" s="971"/>
      <c r="AS35" s="971"/>
      <c r="AT35" s="971"/>
      <c r="AU35" s="971">
        <v>2944</v>
      </c>
      <c r="AV35" s="971"/>
      <c r="AW35" s="971"/>
      <c r="AX35" s="971"/>
      <c r="AY35" s="971"/>
      <c r="AZ35" s="1041" t="s">
        <v>550</v>
      </c>
      <c r="BA35" s="1041"/>
      <c r="BB35" s="1041"/>
      <c r="BC35" s="1041"/>
      <c r="BD35" s="1041"/>
      <c r="BE35" s="972" t="s">
        <v>393</v>
      </c>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397</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376</v>
      </c>
      <c r="B63" s="937" t="s">
        <v>398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2053</v>
      </c>
      <c r="AG63" s="959"/>
      <c r="AH63" s="959"/>
      <c r="AI63" s="959"/>
      <c r="AJ63" s="1022"/>
      <c r="AK63" s="1023"/>
      <c r="AL63" s="963"/>
      <c r="AM63" s="963"/>
      <c r="AN63" s="963"/>
      <c r="AO63" s="963"/>
      <c r="AP63" s="959">
        <f>SUM(AP28:AT62)</f>
        <v>12525</v>
      </c>
      <c r="AQ63" s="959"/>
      <c r="AR63" s="959"/>
      <c r="AS63" s="959"/>
      <c r="AT63" s="959"/>
      <c r="AU63" s="959">
        <f>SUM(AU28:AY62)</f>
        <v>4892</v>
      </c>
      <c r="AV63" s="959"/>
      <c r="AW63" s="959"/>
      <c r="AX63" s="959"/>
      <c r="AY63" s="959"/>
      <c r="AZ63" s="1017"/>
      <c r="BA63" s="1017"/>
      <c r="BB63" s="1017"/>
      <c r="BC63" s="1017"/>
      <c r="BD63" s="1017"/>
      <c r="BE63" s="960"/>
      <c r="BF63" s="960"/>
      <c r="BG63" s="960"/>
      <c r="BH63" s="960"/>
      <c r="BI63" s="961"/>
      <c r="BJ63" s="1018" t="s">
        <v>121</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400</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401</v>
      </c>
      <c r="AV66" s="1002"/>
      <c r="AW66" s="1002"/>
      <c r="AX66" s="1002"/>
      <c r="AY66" s="1003"/>
      <c r="AZ66" s="1001" t="s">
        <v>363</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551</v>
      </c>
      <c r="C68" s="986"/>
      <c r="D68" s="986"/>
      <c r="E68" s="986"/>
      <c r="F68" s="986"/>
      <c r="G68" s="986"/>
      <c r="H68" s="986"/>
      <c r="I68" s="986"/>
      <c r="J68" s="986"/>
      <c r="K68" s="986"/>
      <c r="L68" s="986"/>
      <c r="M68" s="986"/>
      <c r="N68" s="986"/>
      <c r="O68" s="986"/>
      <c r="P68" s="987"/>
      <c r="Q68" s="988">
        <v>16725</v>
      </c>
      <c r="R68" s="982"/>
      <c r="S68" s="982"/>
      <c r="T68" s="982"/>
      <c r="U68" s="982"/>
      <c r="V68" s="982">
        <v>16704</v>
      </c>
      <c r="W68" s="982"/>
      <c r="X68" s="982"/>
      <c r="Y68" s="982"/>
      <c r="Z68" s="982"/>
      <c r="AA68" s="982">
        <v>21</v>
      </c>
      <c r="AB68" s="982"/>
      <c r="AC68" s="982"/>
      <c r="AD68" s="982"/>
      <c r="AE68" s="982"/>
      <c r="AF68" s="982">
        <v>21</v>
      </c>
      <c r="AG68" s="982"/>
      <c r="AH68" s="982"/>
      <c r="AI68" s="982"/>
      <c r="AJ68" s="982"/>
      <c r="AK68" s="982">
        <v>164</v>
      </c>
      <c r="AL68" s="982"/>
      <c r="AM68" s="982"/>
      <c r="AN68" s="982"/>
      <c r="AO68" s="982"/>
      <c r="AP68" s="982" t="s">
        <v>558</v>
      </c>
      <c r="AQ68" s="982"/>
      <c r="AR68" s="982"/>
      <c r="AS68" s="982"/>
      <c r="AT68" s="982"/>
      <c r="AU68" s="982" t="s">
        <v>550</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552</v>
      </c>
      <c r="C69" s="975"/>
      <c r="D69" s="975"/>
      <c r="E69" s="975"/>
      <c r="F69" s="975"/>
      <c r="G69" s="975"/>
      <c r="H69" s="975"/>
      <c r="I69" s="975"/>
      <c r="J69" s="975"/>
      <c r="K69" s="975"/>
      <c r="L69" s="975"/>
      <c r="M69" s="975"/>
      <c r="N69" s="975"/>
      <c r="O69" s="975"/>
      <c r="P69" s="976"/>
      <c r="Q69" s="977">
        <v>78</v>
      </c>
      <c r="R69" s="971"/>
      <c r="S69" s="971"/>
      <c r="T69" s="971"/>
      <c r="U69" s="971"/>
      <c r="V69" s="971">
        <v>77</v>
      </c>
      <c r="W69" s="971"/>
      <c r="X69" s="971"/>
      <c r="Y69" s="971"/>
      <c r="Z69" s="971"/>
      <c r="AA69" s="971">
        <v>1</v>
      </c>
      <c r="AB69" s="971"/>
      <c r="AC69" s="971"/>
      <c r="AD69" s="971"/>
      <c r="AE69" s="971"/>
      <c r="AF69" s="971">
        <v>1</v>
      </c>
      <c r="AG69" s="971"/>
      <c r="AH69" s="971"/>
      <c r="AI69" s="971"/>
      <c r="AJ69" s="971"/>
      <c r="AK69" s="971">
        <v>13</v>
      </c>
      <c r="AL69" s="971"/>
      <c r="AM69" s="971"/>
      <c r="AN69" s="971"/>
      <c r="AO69" s="971"/>
      <c r="AP69" s="971" t="s">
        <v>550</v>
      </c>
      <c r="AQ69" s="971"/>
      <c r="AR69" s="971"/>
      <c r="AS69" s="971"/>
      <c r="AT69" s="971"/>
      <c r="AU69" s="971" t="s">
        <v>550</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553</v>
      </c>
      <c r="C70" s="975"/>
      <c r="D70" s="975"/>
      <c r="E70" s="975"/>
      <c r="F70" s="975"/>
      <c r="G70" s="975"/>
      <c r="H70" s="975"/>
      <c r="I70" s="975"/>
      <c r="J70" s="975"/>
      <c r="K70" s="975"/>
      <c r="L70" s="975"/>
      <c r="M70" s="975"/>
      <c r="N70" s="975"/>
      <c r="O70" s="975"/>
      <c r="P70" s="976"/>
      <c r="Q70" s="977">
        <v>1142</v>
      </c>
      <c r="R70" s="971"/>
      <c r="S70" s="971"/>
      <c r="T70" s="971"/>
      <c r="U70" s="971"/>
      <c r="V70" s="971">
        <v>1061</v>
      </c>
      <c r="W70" s="971"/>
      <c r="X70" s="971"/>
      <c r="Y70" s="971"/>
      <c r="Z70" s="971"/>
      <c r="AA70" s="971">
        <v>81</v>
      </c>
      <c r="AB70" s="971"/>
      <c r="AC70" s="971"/>
      <c r="AD70" s="971"/>
      <c r="AE70" s="971"/>
      <c r="AF70" s="971">
        <v>81</v>
      </c>
      <c r="AG70" s="971"/>
      <c r="AH70" s="971"/>
      <c r="AI70" s="971"/>
      <c r="AJ70" s="971"/>
      <c r="AK70" s="971" t="s">
        <v>558</v>
      </c>
      <c r="AL70" s="971"/>
      <c r="AM70" s="971"/>
      <c r="AN70" s="971"/>
      <c r="AO70" s="971"/>
      <c r="AP70" s="971">
        <v>2249</v>
      </c>
      <c r="AQ70" s="971"/>
      <c r="AR70" s="971"/>
      <c r="AS70" s="971"/>
      <c r="AT70" s="971"/>
      <c r="AU70" s="971">
        <v>1452</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554</v>
      </c>
      <c r="C71" s="975"/>
      <c r="D71" s="975"/>
      <c r="E71" s="975"/>
      <c r="F71" s="975"/>
      <c r="G71" s="975"/>
      <c r="H71" s="975"/>
      <c r="I71" s="975"/>
      <c r="J71" s="975"/>
      <c r="K71" s="975"/>
      <c r="L71" s="975"/>
      <c r="M71" s="975"/>
      <c r="N71" s="975"/>
      <c r="O71" s="975"/>
      <c r="P71" s="976"/>
      <c r="Q71" s="977">
        <v>180</v>
      </c>
      <c r="R71" s="971"/>
      <c r="S71" s="971"/>
      <c r="T71" s="971"/>
      <c r="U71" s="971"/>
      <c r="V71" s="971">
        <v>198</v>
      </c>
      <c r="W71" s="971"/>
      <c r="X71" s="971"/>
      <c r="Y71" s="971"/>
      <c r="Z71" s="971"/>
      <c r="AA71" s="971">
        <v>-18</v>
      </c>
      <c r="AB71" s="971"/>
      <c r="AC71" s="971"/>
      <c r="AD71" s="971"/>
      <c r="AE71" s="971"/>
      <c r="AF71" s="971">
        <v>763</v>
      </c>
      <c r="AG71" s="971"/>
      <c r="AH71" s="971"/>
      <c r="AI71" s="971"/>
      <c r="AJ71" s="971"/>
      <c r="AK71" s="971">
        <v>89</v>
      </c>
      <c r="AL71" s="971"/>
      <c r="AM71" s="971"/>
      <c r="AN71" s="971"/>
      <c r="AO71" s="971"/>
      <c r="AP71" s="971">
        <v>347</v>
      </c>
      <c r="AQ71" s="971"/>
      <c r="AR71" s="971"/>
      <c r="AS71" s="971"/>
      <c r="AT71" s="971"/>
      <c r="AU71" s="971">
        <v>28</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555</v>
      </c>
      <c r="C72" s="975"/>
      <c r="D72" s="975"/>
      <c r="E72" s="975"/>
      <c r="F72" s="975"/>
      <c r="G72" s="975"/>
      <c r="H72" s="975"/>
      <c r="I72" s="975"/>
      <c r="J72" s="975"/>
      <c r="K72" s="975"/>
      <c r="L72" s="975"/>
      <c r="M72" s="975"/>
      <c r="N72" s="975"/>
      <c r="O72" s="975"/>
      <c r="P72" s="976"/>
      <c r="Q72" s="977">
        <v>425</v>
      </c>
      <c r="R72" s="971"/>
      <c r="S72" s="971"/>
      <c r="T72" s="971"/>
      <c r="U72" s="971"/>
      <c r="V72" s="971">
        <v>237</v>
      </c>
      <c r="W72" s="971"/>
      <c r="X72" s="971"/>
      <c r="Y72" s="971"/>
      <c r="Z72" s="971"/>
      <c r="AA72" s="971">
        <v>188</v>
      </c>
      <c r="AB72" s="971"/>
      <c r="AC72" s="971"/>
      <c r="AD72" s="971"/>
      <c r="AE72" s="971"/>
      <c r="AF72" s="971">
        <v>188</v>
      </c>
      <c r="AG72" s="971"/>
      <c r="AH72" s="971"/>
      <c r="AI72" s="971"/>
      <c r="AJ72" s="971"/>
      <c r="AK72" s="971" t="s">
        <v>558</v>
      </c>
      <c r="AL72" s="971"/>
      <c r="AM72" s="971"/>
      <c r="AN72" s="971"/>
      <c r="AO72" s="971"/>
      <c r="AP72" s="971" t="s">
        <v>550</v>
      </c>
      <c r="AQ72" s="971"/>
      <c r="AR72" s="971"/>
      <c r="AS72" s="971"/>
      <c r="AT72" s="971"/>
      <c r="AU72" s="971" t="s">
        <v>550</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556</v>
      </c>
      <c r="C73" s="975"/>
      <c r="D73" s="975"/>
      <c r="E73" s="975"/>
      <c r="F73" s="975"/>
      <c r="G73" s="975"/>
      <c r="H73" s="975"/>
      <c r="I73" s="975"/>
      <c r="J73" s="975"/>
      <c r="K73" s="975"/>
      <c r="L73" s="975"/>
      <c r="M73" s="975"/>
      <c r="N73" s="975"/>
      <c r="O73" s="975"/>
      <c r="P73" s="976"/>
      <c r="Q73" s="977">
        <v>1130</v>
      </c>
      <c r="R73" s="971"/>
      <c r="S73" s="971"/>
      <c r="T73" s="971"/>
      <c r="U73" s="971"/>
      <c r="V73" s="971">
        <v>1119</v>
      </c>
      <c r="W73" s="971"/>
      <c r="X73" s="971"/>
      <c r="Y73" s="971"/>
      <c r="Z73" s="971"/>
      <c r="AA73" s="971">
        <v>11</v>
      </c>
      <c r="AB73" s="971"/>
      <c r="AC73" s="971"/>
      <c r="AD73" s="971"/>
      <c r="AE73" s="971"/>
      <c r="AF73" s="971">
        <v>11</v>
      </c>
      <c r="AG73" s="971"/>
      <c r="AH73" s="971"/>
      <c r="AI73" s="971"/>
      <c r="AJ73" s="971"/>
      <c r="AK73" s="971" t="s">
        <v>558</v>
      </c>
      <c r="AL73" s="971"/>
      <c r="AM73" s="971"/>
      <c r="AN73" s="971"/>
      <c r="AO73" s="971"/>
      <c r="AP73" s="971" t="s">
        <v>550</v>
      </c>
      <c r="AQ73" s="971"/>
      <c r="AR73" s="971"/>
      <c r="AS73" s="971"/>
      <c r="AT73" s="971"/>
      <c r="AU73" s="971" t="s">
        <v>550</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t="s">
        <v>557</v>
      </c>
      <c r="C74" s="975"/>
      <c r="D74" s="975"/>
      <c r="E74" s="975"/>
      <c r="F74" s="975"/>
      <c r="G74" s="975"/>
      <c r="H74" s="975"/>
      <c r="I74" s="975"/>
      <c r="J74" s="975"/>
      <c r="K74" s="975"/>
      <c r="L74" s="975"/>
      <c r="M74" s="975"/>
      <c r="N74" s="975"/>
      <c r="O74" s="975"/>
      <c r="P74" s="976"/>
      <c r="Q74" s="977">
        <v>395416</v>
      </c>
      <c r="R74" s="971"/>
      <c r="S74" s="971"/>
      <c r="T74" s="971"/>
      <c r="U74" s="971"/>
      <c r="V74" s="971">
        <v>387020</v>
      </c>
      <c r="W74" s="971"/>
      <c r="X74" s="971"/>
      <c r="Y74" s="971"/>
      <c r="Z74" s="971"/>
      <c r="AA74" s="971">
        <v>8396</v>
      </c>
      <c r="AB74" s="971"/>
      <c r="AC74" s="971"/>
      <c r="AD74" s="971"/>
      <c r="AE74" s="971"/>
      <c r="AF74" s="971">
        <v>8396</v>
      </c>
      <c r="AG74" s="971"/>
      <c r="AH74" s="971"/>
      <c r="AI74" s="971"/>
      <c r="AJ74" s="971"/>
      <c r="AK74" s="971">
        <v>755</v>
      </c>
      <c r="AL74" s="971"/>
      <c r="AM74" s="971"/>
      <c r="AN74" s="971"/>
      <c r="AO74" s="971"/>
      <c r="AP74" s="971" t="s">
        <v>550</v>
      </c>
      <c r="AQ74" s="971"/>
      <c r="AR74" s="971"/>
      <c r="AS74" s="971"/>
      <c r="AT74" s="971"/>
      <c r="AU74" s="971" t="s">
        <v>550</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376</v>
      </c>
      <c r="B88" s="937" t="s">
        <v>402</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f>SUM(AF68:AJ74)</f>
        <v>9461</v>
      </c>
      <c r="AG88" s="959"/>
      <c r="AH88" s="959"/>
      <c r="AI88" s="959"/>
      <c r="AJ88" s="959"/>
      <c r="AK88" s="963"/>
      <c r="AL88" s="963"/>
      <c r="AM88" s="963"/>
      <c r="AN88" s="963"/>
      <c r="AO88" s="963"/>
      <c r="AP88" s="959">
        <f t="shared" ref="AP88" si="0">SUM(AP68:AT74)</f>
        <v>2596</v>
      </c>
      <c r="AQ88" s="959"/>
      <c r="AR88" s="959"/>
      <c r="AS88" s="959"/>
      <c r="AT88" s="959"/>
      <c r="AU88" s="959">
        <f t="shared" ref="AU88" si="1">SUM(AU68:AY74)</f>
        <v>1480</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403</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5</v>
      </c>
      <c r="CS102" s="953"/>
      <c r="CT102" s="953"/>
      <c r="CU102" s="953"/>
      <c r="CV102" s="954"/>
      <c r="CW102" s="952" t="s">
        <v>550</v>
      </c>
      <c r="CX102" s="953"/>
      <c r="CY102" s="953"/>
      <c r="CZ102" s="953"/>
      <c r="DA102" s="954"/>
      <c r="DB102" s="952" t="s">
        <v>550</v>
      </c>
      <c r="DC102" s="953"/>
      <c r="DD102" s="953"/>
      <c r="DE102" s="953"/>
      <c r="DF102" s="954"/>
      <c r="DG102" s="952" t="s">
        <v>550</v>
      </c>
      <c r="DH102" s="953"/>
      <c r="DI102" s="953"/>
      <c r="DJ102" s="953"/>
      <c r="DK102" s="954"/>
      <c r="DL102" s="952" t="s">
        <v>550</v>
      </c>
      <c r="DM102" s="953"/>
      <c r="DN102" s="953"/>
      <c r="DO102" s="953"/>
      <c r="DP102" s="954"/>
      <c r="DQ102" s="952" t="s">
        <v>550</v>
      </c>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410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411</v>
      </c>
      <c r="AB109" s="896"/>
      <c r="AC109" s="896"/>
      <c r="AD109" s="896"/>
      <c r="AE109" s="897"/>
      <c r="AF109" s="898" t="s">
        <v>412</v>
      </c>
      <c r="AG109" s="896"/>
      <c r="AH109" s="896"/>
      <c r="AI109" s="896"/>
      <c r="AJ109" s="897"/>
      <c r="AK109" s="898" t="s">
        <v>293</v>
      </c>
      <c r="AL109" s="896"/>
      <c r="AM109" s="896"/>
      <c r="AN109" s="896"/>
      <c r="AO109" s="897"/>
      <c r="AP109" s="898" t="s">
        <v>413</v>
      </c>
      <c r="AQ109" s="896"/>
      <c r="AR109" s="896"/>
      <c r="AS109" s="896"/>
      <c r="AT109" s="929"/>
      <c r="AU109" s="895" t="s">
        <v>410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411</v>
      </c>
      <c r="BR109" s="896"/>
      <c r="BS109" s="896"/>
      <c r="BT109" s="896"/>
      <c r="BU109" s="897"/>
      <c r="BV109" s="898" t="s">
        <v>412</v>
      </c>
      <c r="BW109" s="896"/>
      <c r="BX109" s="896"/>
      <c r="BY109" s="896"/>
      <c r="BZ109" s="897"/>
      <c r="CA109" s="898" t="s">
        <v>293</v>
      </c>
      <c r="CB109" s="896"/>
      <c r="CC109" s="896"/>
      <c r="CD109" s="896"/>
      <c r="CE109" s="897"/>
      <c r="CF109" s="936" t="s">
        <v>413</v>
      </c>
      <c r="CG109" s="936"/>
      <c r="CH109" s="936"/>
      <c r="CI109" s="936"/>
      <c r="CJ109" s="936"/>
      <c r="CK109" s="898" t="s">
        <v>414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411</v>
      </c>
      <c r="DH109" s="896"/>
      <c r="DI109" s="896"/>
      <c r="DJ109" s="896"/>
      <c r="DK109" s="897"/>
      <c r="DL109" s="898" t="s">
        <v>412</v>
      </c>
      <c r="DM109" s="896"/>
      <c r="DN109" s="896"/>
      <c r="DO109" s="896"/>
      <c r="DP109" s="897"/>
      <c r="DQ109" s="898" t="s">
        <v>293</v>
      </c>
      <c r="DR109" s="896"/>
      <c r="DS109" s="896"/>
      <c r="DT109" s="896"/>
      <c r="DU109" s="897"/>
      <c r="DV109" s="898" t="s">
        <v>413</v>
      </c>
      <c r="DW109" s="896"/>
      <c r="DX109" s="896"/>
      <c r="DY109" s="896"/>
      <c r="DZ109" s="929"/>
    </row>
    <row r="110" spans="1:131" s="218" customFormat="1" ht="26.25" customHeight="1" x14ac:dyDescent="0.2">
      <c r="A110" s="807" t="s">
        <v>415</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2182097</v>
      </c>
      <c r="AB110" s="889"/>
      <c r="AC110" s="889"/>
      <c r="AD110" s="889"/>
      <c r="AE110" s="890"/>
      <c r="AF110" s="891">
        <v>2189055</v>
      </c>
      <c r="AG110" s="889"/>
      <c r="AH110" s="889"/>
      <c r="AI110" s="889"/>
      <c r="AJ110" s="890"/>
      <c r="AK110" s="891">
        <v>2146527</v>
      </c>
      <c r="AL110" s="889"/>
      <c r="AM110" s="889"/>
      <c r="AN110" s="889"/>
      <c r="AO110" s="890"/>
      <c r="AP110" s="892">
        <v>21.4</v>
      </c>
      <c r="AQ110" s="893"/>
      <c r="AR110" s="893"/>
      <c r="AS110" s="893"/>
      <c r="AT110" s="894"/>
      <c r="AU110" s="930" t="s">
        <v>69</v>
      </c>
      <c r="AV110" s="931"/>
      <c r="AW110" s="931"/>
      <c r="AX110" s="931"/>
      <c r="AY110" s="931"/>
      <c r="AZ110" s="860" t="s">
        <v>416</v>
      </c>
      <c r="BA110" s="808"/>
      <c r="BB110" s="808"/>
      <c r="BC110" s="808"/>
      <c r="BD110" s="808"/>
      <c r="BE110" s="808"/>
      <c r="BF110" s="808"/>
      <c r="BG110" s="808"/>
      <c r="BH110" s="808"/>
      <c r="BI110" s="808"/>
      <c r="BJ110" s="808"/>
      <c r="BK110" s="808"/>
      <c r="BL110" s="808"/>
      <c r="BM110" s="808"/>
      <c r="BN110" s="808"/>
      <c r="BO110" s="808"/>
      <c r="BP110" s="809"/>
      <c r="BQ110" s="861">
        <v>22803113</v>
      </c>
      <c r="BR110" s="842"/>
      <c r="BS110" s="842"/>
      <c r="BT110" s="842"/>
      <c r="BU110" s="842"/>
      <c r="BV110" s="842">
        <v>22386294</v>
      </c>
      <c r="BW110" s="842"/>
      <c r="BX110" s="842"/>
      <c r="BY110" s="842"/>
      <c r="BZ110" s="842"/>
      <c r="CA110" s="842">
        <v>21150191</v>
      </c>
      <c r="CB110" s="842"/>
      <c r="CC110" s="842"/>
      <c r="CD110" s="842"/>
      <c r="CE110" s="842"/>
      <c r="CF110" s="866">
        <v>210.9</v>
      </c>
      <c r="CG110" s="867"/>
      <c r="CH110" s="867"/>
      <c r="CI110" s="867"/>
      <c r="CJ110" s="867"/>
      <c r="CK110" s="926" t="s">
        <v>417</v>
      </c>
      <c r="CL110" s="819"/>
      <c r="CM110" s="860" t="s">
        <v>418</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121</v>
      </c>
      <c r="DH110" s="842"/>
      <c r="DI110" s="842"/>
      <c r="DJ110" s="842"/>
      <c r="DK110" s="842"/>
      <c r="DL110" s="842" t="s">
        <v>121</v>
      </c>
      <c r="DM110" s="842"/>
      <c r="DN110" s="842"/>
      <c r="DO110" s="842"/>
      <c r="DP110" s="842"/>
      <c r="DQ110" s="842" t="s">
        <v>121</v>
      </c>
      <c r="DR110" s="842"/>
      <c r="DS110" s="842"/>
      <c r="DT110" s="842"/>
      <c r="DU110" s="842"/>
      <c r="DV110" s="843" t="s">
        <v>121</v>
      </c>
      <c r="DW110" s="843"/>
      <c r="DX110" s="843"/>
      <c r="DY110" s="843"/>
      <c r="DZ110" s="844"/>
    </row>
    <row r="111" spans="1:131" s="218" customFormat="1" ht="26.25" customHeight="1" x14ac:dyDescent="0.2">
      <c r="A111" s="774" t="s">
        <v>419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121</v>
      </c>
      <c r="AB111" s="919"/>
      <c r="AC111" s="919"/>
      <c r="AD111" s="919"/>
      <c r="AE111" s="920"/>
      <c r="AF111" s="921" t="s">
        <v>121</v>
      </c>
      <c r="AG111" s="919"/>
      <c r="AH111" s="919"/>
      <c r="AI111" s="919"/>
      <c r="AJ111" s="920"/>
      <c r="AK111" s="921" t="s">
        <v>121</v>
      </c>
      <c r="AL111" s="919"/>
      <c r="AM111" s="919"/>
      <c r="AN111" s="919"/>
      <c r="AO111" s="920"/>
      <c r="AP111" s="922" t="s">
        <v>121</v>
      </c>
      <c r="AQ111" s="923"/>
      <c r="AR111" s="923"/>
      <c r="AS111" s="923"/>
      <c r="AT111" s="924"/>
      <c r="AU111" s="932"/>
      <c r="AV111" s="933"/>
      <c r="AW111" s="933"/>
      <c r="AX111" s="933"/>
      <c r="AY111" s="933"/>
      <c r="AZ111" s="815" t="s">
        <v>420</v>
      </c>
      <c r="BA111" s="752"/>
      <c r="BB111" s="752"/>
      <c r="BC111" s="752"/>
      <c r="BD111" s="752"/>
      <c r="BE111" s="752"/>
      <c r="BF111" s="752"/>
      <c r="BG111" s="752"/>
      <c r="BH111" s="752"/>
      <c r="BI111" s="752"/>
      <c r="BJ111" s="752"/>
      <c r="BK111" s="752"/>
      <c r="BL111" s="752"/>
      <c r="BM111" s="752"/>
      <c r="BN111" s="752"/>
      <c r="BO111" s="752"/>
      <c r="BP111" s="753"/>
      <c r="BQ111" s="816" t="s">
        <v>121</v>
      </c>
      <c r="BR111" s="817"/>
      <c r="BS111" s="817"/>
      <c r="BT111" s="817"/>
      <c r="BU111" s="817"/>
      <c r="BV111" s="817" t="s">
        <v>121</v>
      </c>
      <c r="BW111" s="817"/>
      <c r="BX111" s="817"/>
      <c r="BY111" s="817"/>
      <c r="BZ111" s="817"/>
      <c r="CA111" s="817" t="s">
        <v>121</v>
      </c>
      <c r="CB111" s="817"/>
      <c r="CC111" s="817"/>
      <c r="CD111" s="817"/>
      <c r="CE111" s="817"/>
      <c r="CF111" s="875" t="s">
        <v>121</v>
      </c>
      <c r="CG111" s="876"/>
      <c r="CH111" s="876"/>
      <c r="CI111" s="876"/>
      <c r="CJ111" s="876"/>
      <c r="CK111" s="927"/>
      <c r="CL111" s="821"/>
      <c r="CM111" s="815" t="s">
        <v>421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121</v>
      </c>
      <c r="DH111" s="817"/>
      <c r="DI111" s="817"/>
      <c r="DJ111" s="817"/>
      <c r="DK111" s="817"/>
      <c r="DL111" s="817" t="s">
        <v>121</v>
      </c>
      <c r="DM111" s="817"/>
      <c r="DN111" s="817"/>
      <c r="DO111" s="817"/>
      <c r="DP111" s="817"/>
      <c r="DQ111" s="817" t="s">
        <v>121</v>
      </c>
      <c r="DR111" s="817"/>
      <c r="DS111" s="817"/>
      <c r="DT111" s="817"/>
      <c r="DU111" s="817"/>
      <c r="DV111" s="794" t="s">
        <v>121</v>
      </c>
      <c r="DW111" s="794"/>
      <c r="DX111" s="794"/>
      <c r="DY111" s="794"/>
      <c r="DZ111" s="795"/>
    </row>
    <row r="112" spans="1:131" s="218" customFormat="1" ht="26.25" customHeight="1" x14ac:dyDescent="0.2">
      <c r="A112" s="912" t="s">
        <v>422</v>
      </c>
      <c r="B112" s="913"/>
      <c r="C112" s="752" t="s">
        <v>423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121</v>
      </c>
      <c r="AB112" s="780"/>
      <c r="AC112" s="780"/>
      <c r="AD112" s="780"/>
      <c r="AE112" s="781"/>
      <c r="AF112" s="782" t="s">
        <v>121</v>
      </c>
      <c r="AG112" s="780"/>
      <c r="AH112" s="780"/>
      <c r="AI112" s="780"/>
      <c r="AJ112" s="781"/>
      <c r="AK112" s="782" t="s">
        <v>121</v>
      </c>
      <c r="AL112" s="780"/>
      <c r="AM112" s="780"/>
      <c r="AN112" s="780"/>
      <c r="AO112" s="781"/>
      <c r="AP112" s="824" t="s">
        <v>121</v>
      </c>
      <c r="AQ112" s="825"/>
      <c r="AR112" s="825"/>
      <c r="AS112" s="825"/>
      <c r="AT112" s="826"/>
      <c r="AU112" s="932"/>
      <c r="AV112" s="933"/>
      <c r="AW112" s="933"/>
      <c r="AX112" s="933"/>
      <c r="AY112" s="933"/>
      <c r="AZ112" s="815" t="s">
        <v>424</v>
      </c>
      <c r="BA112" s="752"/>
      <c r="BB112" s="752"/>
      <c r="BC112" s="752"/>
      <c r="BD112" s="752"/>
      <c r="BE112" s="752"/>
      <c r="BF112" s="752"/>
      <c r="BG112" s="752"/>
      <c r="BH112" s="752"/>
      <c r="BI112" s="752"/>
      <c r="BJ112" s="752"/>
      <c r="BK112" s="752"/>
      <c r="BL112" s="752"/>
      <c r="BM112" s="752"/>
      <c r="BN112" s="752"/>
      <c r="BO112" s="752"/>
      <c r="BP112" s="753"/>
      <c r="BQ112" s="816">
        <v>5012758</v>
      </c>
      <c r="BR112" s="817"/>
      <c r="BS112" s="817"/>
      <c r="BT112" s="817"/>
      <c r="BU112" s="817"/>
      <c r="BV112" s="817">
        <v>3714615</v>
      </c>
      <c r="BW112" s="817"/>
      <c r="BX112" s="817"/>
      <c r="BY112" s="817"/>
      <c r="BZ112" s="817"/>
      <c r="CA112" s="817">
        <v>4892440</v>
      </c>
      <c r="CB112" s="817"/>
      <c r="CC112" s="817"/>
      <c r="CD112" s="817"/>
      <c r="CE112" s="817"/>
      <c r="CF112" s="875">
        <v>48.8</v>
      </c>
      <c r="CG112" s="876"/>
      <c r="CH112" s="876"/>
      <c r="CI112" s="876"/>
      <c r="CJ112" s="876"/>
      <c r="CK112" s="927"/>
      <c r="CL112" s="821"/>
      <c r="CM112" s="815" t="s">
        <v>425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121</v>
      </c>
      <c r="DH112" s="817"/>
      <c r="DI112" s="817"/>
      <c r="DJ112" s="817"/>
      <c r="DK112" s="817"/>
      <c r="DL112" s="817" t="s">
        <v>121</v>
      </c>
      <c r="DM112" s="817"/>
      <c r="DN112" s="817"/>
      <c r="DO112" s="817"/>
      <c r="DP112" s="817"/>
      <c r="DQ112" s="817" t="s">
        <v>121</v>
      </c>
      <c r="DR112" s="817"/>
      <c r="DS112" s="817"/>
      <c r="DT112" s="817"/>
      <c r="DU112" s="817"/>
      <c r="DV112" s="794" t="s">
        <v>121</v>
      </c>
      <c r="DW112" s="794"/>
      <c r="DX112" s="794"/>
      <c r="DY112" s="794"/>
      <c r="DZ112" s="795"/>
    </row>
    <row r="113" spans="1:130" s="218" customFormat="1" ht="26.25" customHeight="1" x14ac:dyDescent="0.2">
      <c r="A113" s="914"/>
      <c r="B113" s="915"/>
      <c r="C113" s="752" t="s">
        <v>426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295323</v>
      </c>
      <c r="AB113" s="919"/>
      <c r="AC113" s="919"/>
      <c r="AD113" s="919"/>
      <c r="AE113" s="920"/>
      <c r="AF113" s="921">
        <v>403892</v>
      </c>
      <c r="AG113" s="919"/>
      <c r="AH113" s="919"/>
      <c r="AI113" s="919"/>
      <c r="AJ113" s="920"/>
      <c r="AK113" s="921">
        <v>386350</v>
      </c>
      <c r="AL113" s="919"/>
      <c r="AM113" s="919"/>
      <c r="AN113" s="919"/>
      <c r="AO113" s="920"/>
      <c r="AP113" s="922">
        <v>3.9</v>
      </c>
      <c r="AQ113" s="923"/>
      <c r="AR113" s="923"/>
      <c r="AS113" s="923"/>
      <c r="AT113" s="924"/>
      <c r="AU113" s="932"/>
      <c r="AV113" s="933"/>
      <c r="AW113" s="933"/>
      <c r="AX113" s="933"/>
      <c r="AY113" s="933"/>
      <c r="AZ113" s="815" t="s">
        <v>427</v>
      </c>
      <c r="BA113" s="752"/>
      <c r="BB113" s="752"/>
      <c r="BC113" s="752"/>
      <c r="BD113" s="752"/>
      <c r="BE113" s="752"/>
      <c r="BF113" s="752"/>
      <c r="BG113" s="752"/>
      <c r="BH113" s="752"/>
      <c r="BI113" s="752"/>
      <c r="BJ113" s="752"/>
      <c r="BK113" s="752"/>
      <c r="BL113" s="752"/>
      <c r="BM113" s="752"/>
      <c r="BN113" s="752"/>
      <c r="BO113" s="752"/>
      <c r="BP113" s="753"/>
      <c r="BQ113" s="816">
        <v>1278443</v>
      </c>
      <c r="BR113" s="817"/>
      <c r="BS113" s="817"/>
      <c r="BT113" s="817"/>
      <c r="BU113" s="817"/>
      <c r="BV113" s="817">
        <v>1577618</v>
      </c>
      <c r="BW113" s="817"/>
      <c r="BX113" s="817"/>
      <c r="BY113" s="817"/>
      <c r="BZ113" s="817"/>
      <c r="CA113" s="817">
        <v>1479813</v>
      </c>
      <c r="CB113" s="817"/>
      <c r="CC113" s="817"/>
      <c r="CD113" s="817"/>
      <c r="CE113" s="817"/>
      <c r="CF113" s="875">
        <v>14.8</v>
      </c>
      <c r="CG113" s="876"/>
      <c r="CH113" s="876"/>
      <c r="CI113" s="876"/>
      <c r="CJ113" s="876"/>
      <c r="CK113" s="927"/>
      <c r="CL113" s="821"/>
      <c r="CM113" s="815" t="s">
        <v>428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121</v>
      </c>
      <c r="DH113" s="780"/>
      <c r="DI113" s="780"/>
      <c r="DJ113" s="780"/>
      <c r="DK113" s="781"/>
      <c r="DL113" s="782" t="s">
        <v>121</v>
      </c>
      <c r="DM113" s="780"/>
      <c r="DN113" s="780"/>
      <c r="DO113" s="780"/>
      <c r="DP113" s="781"/>
      <c r="DQ113" s="782" t="s">
        <v>121</v>
      </c>
      <c r="DR113" s="780"/>
      <c r="DS113" s="780"/>
      <c r="DT113" s="780"/>
      <c r="DU113" s="781"/>
      <c r="DV113" s="824" t="s">
        <v>121</v>
      </c>
      <c r="DW113" s="825"/>
      <c r="DX113" s="825"/>
      <c r="DY113" s="825"/>
      <c r="DZ113" s="826"/>
    </row>
    <row r="114" spans="1:130" s="218" customFormat="1" ht="26.25" customHeight="1" x14ac:dyDescent="0.2">
      <c r="A114" s="914"/>
      <c r="B114" s="915"/>
      <c r="C114" s="752" t="s">
        <v>429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48272</v>
      </c>
      <c r="AB114" s="780"/>
      <c r="AC114" s="780"/>
      <c r="AD114" s="780"/>
      <c r="AE114" s="781"/>
      <c r="AF114" s="782">
        <v>85479</v>
      </c>
      <c r="AG114" s="780"/>
      <c r="AH114" s="780"/>
      <c r="AI114" s="780"/>
      <c r="AJ114" s="781"/>
      <c r="AK114" s="782">
        <v>101822</v>
      </c>
      <c r="AL114" s="780"/>
      <c r="AM114" s="780"/>
      <c r="AN114" s="780"/>
      <c r="AO114" s="781"/>
      <c r="AP114" s="824">
        <v>1</v>
      </c>
      <c r="AQ114" s="825"/>
      <c r="AR114" s="825"/>
      <c r="AS114" s="825"/>
      <c r="AT114" s="826"/>
      <c r="AU114" s="932"/>
      <c r="AV114" s="933"/>
      <c r="AW114" s="933"/>
      <c r="AX114" s="933"/>
      <c r="AY114" s="933"/>
      <c r="AZ114" s="815" t="s">
        <v>430</v>
      </c>
      <c r="BA114" s="752"/>
      <c r="BB114" s="752"/>
      <c r="BC114" s="752"/>
      <c r="BD114" s="752"/>
      <c r="BE114" s="752"/>
      <c r="BF114" s="752"/>
      <c r="BG114" s="752"/>
      <c r="BH114" s="752"/>
      <c r="BI114" s="752"/>
      <c r="BJ114" s="752"/>
      <c r="BK114" s="752"/>
      <c r="BL114" s="752"/>
      <c r="BM114" s="752"/>
      <c r="BN114" s="752"/>
      <c r="BO114" s="752"/>
      <c r="BP114" s="753"/>
      <c r="BQ114" s="816">
        <v>2709151</v>
      </c>
      <c r="BR114" s="817"/>
      <c r="BS114" s="817"/>
      <c r="BT114" s="817"/>
      <c r="BU114" s="817"/>
      <c r="BV114" s="817">
        <v>2670275</v>
      </c>
      <c r="BW114" s="817"/>
      <c r="BX114" s="817"/>
      <c r="BY114" s="817"/>
      <c r="BZ114" s="817"/>
      <c r="CA114" s="817">
        <v>2652449</v>
      </c>
      <c r="CB114" s="817"/>
      <c r="CC114" s="817"/>
      <c r="CD114" s="817"/>
      <c r="CE114" s="817"/>
      <c r="CF114" s="875">
        <v>26.5</v>
      </c>
      <c r="CG114" s="876"/>
      <c r="CH114" s="876"/>
      <c r="CI114" s="876"/>
      <c r="CJ114" s="876"/>
      <c r="CK114" s="927"/>
      <c r="CL114" s="821"/>
      <c r="CM114" s="815" t="s">
        <v>431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121</v>
      </c>
      <c r="DH114" s="780"/>
      <c r="DI114" s="780"/>
      <c r="DJ114" s="780"/>
      <c r="DK114" s="781"/>
      <c r="DL114" s="782" t="s">
        <v>121</v>
      </c>
      <c r="DM114" s="780"/>
      <c r="DN114" s="780"/>
      <c r="DO114" s="780"/>
      <c r="DP114" s="781"/>
      <c r="DQ114" s="782" t="s">
        <v>121</v>
      </c>
      <c r="DR114" s="780"/>
      <c r="DS114" s="780"/>
      <c r="DT114" s="780"/>
      <c r="DU114" s="781"/>
      <c r="DV114" s="824" t="s">
        <v>121</v>
      </c>
      <c r="DW114" s="825"/>
      <c r="DX114" s="825"/>
      <c r="DY114" s="825"/>
      <c r="DZ114" s="826"/>
    </row>
    <row r="115" spans="1:130" s="218" customFormat="1" ht="26.25" customHeight="1" x14ac:dyDescent="0.2">
      <c r="A115" s="914"/>
      <c r="B115" s="915"/>
      <c r="C115" s="752" t="s">
        <v>432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121</v>
      </c>
      <c r="AB115" s="919"/>
      <c r="AC115" s="919"/>
      <c r="AD115" s="919"/>
      <c r="AE115" s="920"/>
      <c r="AF115" s="921" t="s">
        <v>121</v>
      </c>
      <c r="AG115" s="919"/>
      <c r="AH115" s="919"/>
      <c r="AI115" s="919"/>
      <c r="AJ115" s="920"/>
      <c r="AK115" s="921" t="s">
        <v>121</v>
      </c>
      <c r="AL115" s="919"/>
      <c r="AM115" s="919"/>
      <c r="AN115" s="919"/>
      <c r="AO115" s="920"/>
      <c r="AP115" s="922" t="s">
        <v>121</v>
      </c>
      <c r="AQ115" s="923"/>
      <c r="AR115" s="923"/>
      <c r="AS115" s="923"/>
      <c r="AT115" s="924"/>
      <c r="AU115" s="932"/>
      <c r="AV115" s="933"/>
      <c r="AW115" s="933"/>
      <c r="AX115" s="933"/>
      <c r="AY115" s="933"/>
      <c r="AZ115" s="815" t="s">
        <v>433</v>
      </c>
      <c r="BA115" s="752"/>
      <c r="BB115" s="752"/>
      <c r="BC115" s="752"/>
      <c r="BD115" s="752"/>
      <c r="BE115" s="752"/>
      <c r="BF115" s="752"/>
      <c r="BG115" s="752"/>
      <c r="BH115" s="752"/>
      <c r="BI115" s="752"/>
      <c r="BJ115" s="752"/>
      <c r="BK115" s="752"/>
      <c r="BL115" s="752"/>
      <c r="BM115" s="752"/>
      <c r="BN115" s="752"/>
      <c r="BO115" s="752"/>
      <c r="BP115" s="753"/>
      <c r="BQ115" s="816">
        <v>1924</v>
      </c>
      <c r="BR115" s="817"/>
      <c r="BS115" s="817"/>
      <c r="BT115" s="817"/>
      <c r="BU115" s="817"/>
      <c r="BV115" s="817">
        <v>2050</v>
      </c>
      <c r="BW115" s="817"/>
      <c r="BX115" s="817"/>
      <c r="BY115" s="817"/>
      <c r="BZ115" s="817"/>
      <c r="CA115" s="817" t="s">
        <v>121</v>
      </c>
      <c r="CB115" s="817"/>
      <c r="CC115" s="817"/>
      <c r="CD115" s="817"/>
      <c r="CE115" s="817"/>
      <c r="CF115" s="875" t="s">
        <v>121</v>
      </c>
      <c r="CG115" s="876"/>
      <c r="CH115" s="876"/>
      <c r="CI115" s="876"/>
      <c r="CJ115" s="876"/>
      <c r="CK115" s="927"/>
      <c r="CL115" s="821"/>
      <c r="CM115" s="815" t="s">
        <v>434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121</v>
      </c>
      <c r="DH115" s="780"/>
      <c r="DI115" s="780"/>
      <c r="DJ115" s="780"/>
      <c r="DK115" s="781"/>
      <c r="DL115" s="782" t="s">
        <v>121</v>
      </c>
      <c r="DM115" s="780"/>
      <c r="DN115" s="780"/>
      <c r="DO115" s="780"/>
      <c r="DP115" s="781"/>
      <c r="DQ115" s="782" t="s">
        <v>121</v>
      </c>
      <c r="DR115" s="780"/>
      <c r="DS115" s="780"/>
      <c r="DT115" s="780"/>
      <c r="DU115" s="781"/>
      <c r="DV115" s="824" t="s">
        <v>121</v>
      </c>
      <c r="DW115" s="825"/>
      <c r="DX115" s="825"/>
      <c r="DY115" s="825"/>
      <c r="DZ115" s="826"/>
    </row>
    <row r="116" spans="1:130" s="218" customFormat="1" ht="26.25" customHeight="1" x14ac:dyDescent="0.2">
      <c r="A116" s="916"/>
      <c r="B116" s="917"/>
      <c r="C116" s="839" t="s">
        <v>435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121</v>
      </c>
      <c r="AB116" s="780"/>
      <c r="AC116" s="780"/>
      <c r="AD116" s="780"/>
      <c r="AE116" s="781"/>
      <c r="AF116" s="782" t="s">
        <v>121</v>
      </c>
      <c r="AG116" s="780"/>
      <c r="AH116" s="780"/>
      <c r="AI116" s="780"/>
      <c r="AJ116" s="781"/>
      <c r="AK116" s="782" t="s">
        <v>121</v>
      </c>
      <c r="AL116" s="780"/>
      <c r="AM116" s="780"/>
      <c r="AN116" s="780"/>
      <c r="AO116" s="781"/>
      <c r="AP116" s="824" t="s">
        <v>121</v>
      </c>
      <c r="AQ116" s="825"/>
      <c r="AR116" s="825"/>
      <c r="AS116" s="825"/>
      <c r="AT116" s="826"/>
      <c r="AU116" s="932"/>
      <c r="AV116" s="933"/>
      <c r="AW116" s="933"/>
      <c r="AX116" s="933"/>
      <c r="AY116" s="933"/>
      <c r="AZ116" s="909" t="s">
        <v>436</v>
      </c>
      <c r="BA116" s="910"/>
      <c r="BB116" s="910"/>
      <c r="BC116" s="910"/>
      <c r="BD116" s="910"/>
      <c r="BE116" s="910"/>
      <c r="BF116" s="910"/>
      <c r="BG116" s="910"/>
      <c r="BH116" s="910"/>
      <c r="BI116" s="910"/>
      <c r="BJ116" s="910"/>
      <c r="BK116" s="910"/>
      <c r="BL116" s="910"/>
      <c r="BM116" s="910"/>
      <c r="BN116" s="910"/>
      <c r="BO116" s="910"/>
      <c r="BP116" s="911"/>
      <c r="BQ116" s="816" t="s">
        <v>121</v>
      </c>
      <c r="BR116" s="817"/>
      <c r="BS116" s="817"/>
      <c r="BT116" s="817"/>
      <c r="BU116" s="817"/>
      <c r="BV116" s="817" t="s">
        <v>121</v>
      </c>
      <c r="BW116" s="817"/>
      <c r="BX116" s="817"/>
      <c r="BY116" s="817"/>
      <c r="BZ116" s="817"/>
      <c r="CA116" s="817" t="s">
        <v>121</v>
      </c>
      <c r="CB116" s="817"/>
      <c r="CC116" s="817"/>
      <c r="CD116" s="817"/>
      <c r="CE116" s="817"/>
      <c r="CF116" s="875" t="s">
        <v>121</v>
      </c>
      <c r="CG116" s="876"/>
      <c r="CH116" s="876"/>
      <c r="CI116" s="876"/>
      <c r="CJ116" s="876"/>
      <c r="CK116" s="927"/>
      <c r="CL116" s="821"/>
      <c r="CM116" s="815" t="s">
        <v>437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121</v>
      </c>
      <c r="DH116" s="780"/>
      <c r="DI116" s="780"/>
      <c r="DJ116" s="780"/>
      <c r="DK116" s="781"/>
      <c r="DL116" s="782" t="s">
        <v>121</v>
      </c>
      <c r="DM116" s="780"/>
      <c r="DN116" s="780"/>
      <c r="DO116" s="780"/>
      <c r="DP116" s="781"/>
      <c r="DQ116" s="782" t="s">
        <v>121</v>
      </c>
      <c r="DR116" s="780"/>
      <c r="DS116" s="780"/>
      <c r="DT116" s="780"/>
      <c r="DU116" s="781"/>
      <c r="DV116" s="824" t="s">
        <v>121</v>
      </c>
      <c r="DW116" s="825"/>
      <c r="DX116" s="825"/>
      <c r="DY116" s="825"/>
      <c r="DZ116" s="826"/>
    </row>
    <row r="117" spans="1:130" s="218" customFormat="1" ht="26.25" customHeight="1" x14ac:dyDescent="0.2">
      <c r="A117" s="895" t="s">
        <v>176</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438</v>
      </c>
      <c r="Z117" s="897"/>
      <c r="AA117" s="902">
        <v>2525692</v>
      </c>
      <c r="AB117" s="903"/>
      <c r="AC117" s="903"/>
      <c r="AD117" s="903"/>
      <c r="AE117" s="904"/>
      <c r="AF117" s="905">
        <v>2678426</v>
      </c>
      <c r="AG117" s="903"/>
      <c r="AH117" s="903"/>
      <c r="AI117" s="903"/>
      <c r="AJ117" s="904"/>
      <c r="AK117" s="905">
        <v>2634699</v>
      </c>
      <c r="AL117" s="903"/>
      <c r="AM117" s="903"/>
      <c r="AN117" s="903"/>
      <c r="AO117" s="904"/>
      <c r="AP117" s="906"/>
      <c r="AQ117" s="907"/>
      <c r="AR117" s="907"/>
      <c r="AS117" s="907"/>
      <c r="AT117" s="908"/>
      <c r="AU117" s="932"/>
      <c r="AV117" s="933"/>
      <c r="AW117" s="933"/>
      <c r="AX117" s="933"/>
      <c r="AY117" s="933"/>
      <c r="AZ117" s="863" t="s">
        <v>439</v>
      </c>
      <c r="BA117" s="864"/>
      <c r="BB117" s="864"/>
      <c r="BC117" s="864"/>
      <c r="BD117" s="864"/>
      <c r="BE117" s="864"/>
      <c r="BF117" s="864"/>
      <c r="BG117" s="864"/>
      <c r="BH117" s="864"/>
      <c r="BI117" s="864"/>
      <c r="BJ117" s="864"/>
      <c r="BK117" s="864"/>
      <c r="BL117" s="864"/>
      <c r="BM117" s="864"/>
      <c r="BN117" s="864"/>
      <c r="BO117" s="864"/>
      <c r="BP117" s="865"/>
      <c r="BQ117" s="816" t="s">
        <v>121</v>
      </c>
      <c r="BR117" s="817"/>
      <c r="BS117" s="817"/>
      <c r="BT117" s="817"/>
      <c r="BU117" s="817"/>
      <c r="BV117" s="817" t="s">
        <v>121</v>
      </c>
      <c r="BW117" s="817"/>
      <c r="BX117" s="817"/>
      <c r="BY117" s="817"/>
      <c r="BZ117" s="817"/>
      <c r="CA117" s="817" t="s">
        <v>121</v>
      </c>
      <c r="CB117" s="817"/>
      <c r="CC117" s="817"/>
      <c r="CD117" s="817"/>
      <c r="CE117" s="817"/>
      <c r="CF117" s="875" t="s">
        <v>121</v>
      </c>
      <c r="CG117" s="876"/>
      <c r="CH117" s="876"/>
      <c r="CI117" s="876"/>
      <c r="CJ117" s="876"/>
      <c r="CK117" s="927"/>
      <c r="CL117" s="821"/>
      <c r="CM117" s="815" t="s">
        <v>440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121</v>
      </c>
      <c r="DH117" s="780"/>
      <c r="DI117" s="780"/>
      <c r="DJ117" s="780"/>
      <c r="DK117" s="781"/>
      <c r="DL117" s="782" t="s">
        <v>121</v>
      </c>
      <c r="DM117" s="780"/>
      <c r="DN117" s="780"/>
      <c r="DO117" s="780"/>
      <c r="DP117" s="781"/>
      <c r="DQ117" s="782" t="s">
        <v>121</v>
      </c>
      <c r="DR117" s="780"/>
      <c r="DS117" s="780"/>
      <c r="DT117" s="780"/>
      <c r="DU117" s="781"/>
      <c r="DV117" s="824" t="s">
        <v>121</v>
      </c>
      <c r="DW117" s="825"/>
      <c r="DX117" s="825"/>
      <c r="DY117" s="825"/>
      <c r="DZ117" s="826"/>
    </row>
    <row r="118" spans="1:130" s="218" customFormat="1" ht="26.25" customHeight="1" x14ac:dyDescent="0.2">
      <c r="A118" s="895" t="s">
        <v>414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411</v>
      </c>
      <c r="AB118" s="896"/>
      <c r="AC118" s="896"/>
      <c r="AD118" s="896"/>
      <c r="AE118" s="897"/>
      <c r="AF118" s="898" t="s">
        <v>412</v>
      </c>
      <c r="AG118" s="896"/>
      <c r="AH118" s="896"/>
      <c r="AI118" s="896"/>
      <c r="AJ118" s="897"/>
      <c r="AK118" s="898" t="s">
        <v>293</v>
      </c>
      <c r="AL118" s="896"/>
      <c r="AM118" s="896"/>
      <c r="AN118" s="896"/>
      <c r="AO118" s="897"/>
      <c r="AP118" s="899" t="s">
        <v>413</v>
      </c>
      <c r="AQ118" s="900"/>
      <c r="AR118" s="900"/>
      <c r="AS118" s="900"/>
      <c r="AT118" s="901"/>
      <c r="AU118" s="932"/>
      <c r="AV118" s="933"/>
      <c r="AW118" s="933"/>
      <c r="AX118" s="933"/>
      <c r="AY118" s="933"/>
      <c r="AZ118" s="838" t="s">
        <v>441</v>
      </c>
      <c r="BA118" s="839"/>
      <c r="BB118" s="839"/>
      <c r="BC118" s="839"/>
      <c r="BD118" s="839"/>
      <c r="BE118" s="839"/>
      <c r="BF118" s="839"/>
      <c r="BG118" s="839"/>
      <c r="BH118" s="839"/>
      <c r="BI118" s="839"/>
      <c r="BJ118" s="839"/>
      <c r="BK118" s="839"/>
      <c r="BL118" s="839"/>
      <c r="BM118" s="839"/>
      <c r="BN118" s="839"/>
      <c r="BO118" s="839"/>
      <c r="BP118" s="840"/>
      <c r="BQ118" s="879" t="s">
        <v>121</v>
      </c>
      <c r="BR118" s="845"/>
      <c r="BS118" s="845"/>
      <c r="BT118" s="845"/>
      <c r="BU118" s="845"/>
      <c r="BV118" s="845" t="s">
        <v>121</v>
      </c>
      <c r="BW118" s="845"/>
      <c r="BX118" s="845"/>
      <c r="BY118" s="845"/>
      <c r="BZ118" s="845"/>
      <c r="CA118" s="845" t="s">
        <v>121</v>
      </c>
      <c r="CB118" s="845"/>
      <c r="CC118" s="845"/>
      <c r="CD118" s="845"/>
      <c r="CE118" s="845"/>
      <c r="CF118" s="875" t="s">
        <v>121</v>
      </c>
      <c r="CG118" s="876"/>
      <c r="CH118" s="876"/>
      <c r="CI118" s="876"/>
      <c r="CJ118" s="876"/>
      <c r="CK118" s="927"/>
      <c r="CL118" s="821"/>
      <c r="CM118" s="815" t="s">
        <v>442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121</v>
      </c>
      <c r="DH118" s="780"/>
      <c r="DI118" s="780"/>
      <c r="DJ118" s="780"/>
      <c r="DK118" s="781"/>
      <c r="DL118" s="782" t="s">
        <v>121</v>
      </c>
      <c r="DM118" s="780"/>
      <c r="DN118" s="780"/>
      <c r="DO118" s="780"/>
      <c r="DP118" s="781"/>
      <c r="DQ118" s="782" t="s">
        <v>121</v>
      </c>
      <c r="DR118" s="780"/>
      <c r="DS118" s="780"/>
      <c r="DT118" s="780"/>
      <c r="DU118" s="781"/>
      <c r="DV118" s="824" t="s">
        <v>121</v>
      </c>
      <c r="DW118" s="825"/>
      <c r="DX118" s="825"/>
      <c r="DY118" s="825"/>
      <c r="DZ118" s="826"/>
    </row>
    <row r="119" spans="1:130" s="218" customFormat="1" ht="26.25" customHeight="1" x14ac:dyDescent="0.2">
      <c r="A119" s="818" t="s">
        <v>417</v>
      </c>
      <c r="B119" s="819"/>
      <c r="C119" s="860" t="s">
        <v>418</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121</v>
      </c>
      <c r="AB119" s="889"/>
      <c r="AC119" s="889"/>
      <c r="AD119" s="889"/>
      <c r="AE119" s="890"/>
      <c r="AF119" s="891" t="s">
        <v>121</v>
      </c>
      <c r="AG119" s="889"/>
      <c r="AH119" s="889"/>
      <c r="AI119" s="889"/>
      <c r="AJ119" s="890"/>
      <c r="AK119" s="891" t="s">
        <v>121</v>
      </c>
      <c r="AL119" s="889"/>
      <c r="AM119" s="889"/>
      <c r="AN119" s="889"/>
      <c r="AO119" s="890"/>
      <c r="AP119" s="892" t="s">
        <v>121</v>
      </c>
      <c r="AQ119" s="893"/>
      <c r="AR119" s="893"/>
      <c r="AS119" s="893"/>
      <c r="AT119" s="894"/>
      <c r="AU119" s="934"/>
      <c r="AV119" s="935"/>
      <c r="AW119" s="935"/>
      <c r="AX119" s="935"/>
      <c r="AY119" s="935"/>
      <c r="AZ119" s="239" t="s">
        <v>176</v>
      </c>
      <c r="BA119" s="239"/>
      <c r="BB119" s="239"/>
      <c r="BC119" s="239"/>
      <c r="BD119" s="239"/>
      <c r="BE119" s="239"/>
      <c r="BF119" s="239"/>
      <c r="BG119" s="239"/>
      <c r="BH119" s="239"/>
      <c r="BI119" s="239"/>
      <c r="BJ119" s="239"/>
      <c r="BK119" s="239"/>
      <c r="BL119" s="239"/>
      <c r="BM119" s="239"/>
      <c r="BN119" s="239"/>
      <c r="BO119" s="877" t="s">
        <v>443</v>
      </c>
      <c r="BP119" s="878"/>
      <c r="BQ119" s="879">
        <v>31805389</v>
      </c>
      <c r="BR119" s="845"/>
      <c r="BS119" s="845"/>
      <c r="BT119" s="845"/>
      <c r="BU119" s="845"/>
      <c r="BV119" s="845">
        <v>30350852</v>
      </c>
      <c r="BW119" s="845"/>
      <c r="BX119" s="845"/>
      <c r="BY119" s="845"/>
      <c r="BZ119" s="845"/>
      <c r="CA119" s="845">
        <v>30174893</v>
      </c>
      <c r="CB119" s="845"/>
      <c r="CC119" s="845"/>
      <c r="CD119" s="845"/>
      <c r="CE119" s="845"/>
      <c r="CF119" s="748"/>
      <c r="CG119" s="749"/>
      <c r="CH119" s="749"/>
      <c r="CI119" s="749"/>
      <c r="CJ119" s="834"/>
      <c r="CK119" s="928"/>
      <c r="CL119" s="823"/>
      <c r="CM119" s="838" t="s">
        <v>444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121</v>
      </c>
      <c r="DH119" s="764"/>
      <c r="DI119" s="764"/>
      <c r="DJ119" s="764"/>
      <c r="DK119" s="765"/>
      <c r="DL119" s="766" t="s">
        <v>121</v>
      </c>
      <c r="DM119" s="764"/>
      <c r="DN119" s="764"/>
      <c r="DO119" s="764"/>
      <c r="DP119" s="765"/>
      <c r="DQ119" s="766" t="s">
        <v>121</v>
      </c>
      <c r="DR119" s="764"/>
      <c r="DS119" s="764"/>
      <c r="DT119" s="764"/>
      <c r="DU119" s="765"/>
      <c r="DV119" s="848" t="s">
        <v>121</v>
      </c>
      <c r="DW119" s="849"/>
      <c r="DX119" s="849"/>
      <c r="DY119" s="849"/>
      <c r="DZ119" s="850"/>
    </row>
    <row r="120" spans="1:130" s="218" customFormat="1" ht="26.25" customHeight="1" x14ac:dyDescent="0.2">
      <c r="A120" s="820"/>
      <c r="B120" s="821"/>
      <c r="C120" s="815" t="s">
        <v>421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121</v>
      </c>
      <c r="AB120" s="780"/>
      <c r="AC120" s="780"/>
      <c r="AD120" s="780"/>
      <c r="AE120" s="781"/>
      <c r="AF120" s="782" t="s">
        <v>121</v>
      </c>
      <c r="AG120" s="780"/>
      <c r="AH120" s="780"/>
      <c r="AI120" s="780"/>
      <c r="AJ120" s="781"/>
      <c r="AK120" s="782" t="s">
        <v>121</v>
      </c>
      <c r="AL120" s="780"/>
      <c r="AM120" s="780"/>
      <c r="AN120" s="780"/>
      <c r="AO120" s="781"/>
      <c r="AP120" s="824" t="s">
        <v>121</v>
      </c>
      <c r="AQ120" s="825"/>
      <c r="AR120" s="825"/>
      <c r="AS120" s="825"/>
      <c r="AT120" s="826"/>
      <c r="AU120" s="880" t="s">
        <v>445</v>
      </c>
      <c r="AV120" s="881"/>
      <c r="AW120" s="881"/>
      <c r="AX120" s="881"/>
      <c r="AY120" s="882"/>
      <c r="AZ120" s="860" t="s">
        <v>446</v>
      </c>
      <c r="BA120" s="808"/>
      <c r="BB120" s="808"/>
      <c r="BC120" s="808"/>
      <c r="BD120" s="808"/>
      <c r="BE120" s="808"/>
      <c r="BF120" s="808"/>
      <c r="BG120" s="808"/>
      <c r="BH120" s="808"/>
      <c r="BI120" s="808"/>
      <c r="BJ120" s="808"/>
      <c r="BK120" s="808"/>
      <c r="BL120" s="808"/>
      <c r="BM120" s="808"/>
      <c r="BN120" s="808"/>
      <c r="BO120" s="808"/>
      <c r="BP120" s="809"/>
      <c r="BQ120" s="861">
        <v>4864543</v>
      </c>
      <c r="BR120" s="842"/>
      <c r="BS120" s="842"/>
      <c r="BT120" s="842"/>
      <c r="BU120" s="842"/>
      <c r="BV120" s="842">
        <v>4271039</v>
      </c>
      <c r="BW120" s="842"/>
      <c r="BX120" s="842"/>
      <c r="BY120" s="842"/>
      <c r="BZ120" s="842"/>
      <c r="CA120" s="842">
        <v>3694873</v>
      </c>
      <c r="CB120" s="842"/>
      <c r="CC120" s="842"/>
      <c r="CD120" s="842"/>
      <c r="CE120" s="842"/>
      <c r="CF120" s="866">
        <v>36.799999999999997</v>
      </c>
      <c r="CG120" s="867"/>
      <c r="CH120" s="867"/>
      <c r="CI120" s="867"/>
      <c r="CJ120" s="867"/>
      <c r="CK120" s="868" t="s">
        <v>447</v>
      </c>
      <c r="CL120" s="852"/>
      <c r="CM120" s="852"/>
      <c r="CN120" s="852"/>
      <c r="CO120" s="853"/>
      <c r="CP120" s="872" t="s">
        <v>396</v>
      </c>
      <c r="CQ120" s="873"/>
      <c r="CR120" s="873"/>
      <c r="CS120" s="873"/>
      <c r="CT120" s="873"/>
      <c r="CU120" s="873"/>
      <c r="CV120" s="873"/>
      <c r="CW120" s="873"/>
      <c r="CX120" s="873"/>
      <c r="CY120" s="873"/>
      <c r="CZ120" s="873"/>
      <c r="DA120" s="873"/>
      <c r="DB120" s="873"/>
      <c r="DC120" s="873"/>
      <c r="DD120" s="873"/>
      <c r="DE120" s="873"/>
      <c r="DF120" s="874"/>
      <c r="DG120" s="861">
        <v>3043776</v>
      </c>
      <c r="DH120" s="842"/>
      <c r="DI120" s="842"/>
      <c r="DJ120" s="842"/>
      <c r="DK120" s="842"/>
      <c r="DL120" s="842">
        <v>1664658</v>
      </c>
      <c r="DM120" s="842"/>
      <c r="DN120" s="842"/>
      <c r="DO120" s="842"/>
      <c r="DP120" s="842"/>
      <c r="DQ120" s="842">
        <v>2943525</v>
      </c>
      <c r="DR120" s="842"/>
      <c r="DS120" s="842"/>
      <c r="DT120" s="842"/>
      <c r="DU120" s="842"/>
      <c r="DV120" s="843">
        <v>29.4</v>
      </c>
      <c r="DW120" s="843"/>
      <c r="DX120" s="843"/>
      <c r="DY120" s="843"/>
      <c r="DZ120" s="844"/>
    </row>
    <row r="121" spans="1:130" s="218" customFormat="1" ht="26.25" customHeight="1" x14ac:dyDescent="0.2">
      <c r="A121" s="820"/>
      <c r="B121" s="821"/>
      <c r="C121" s="863" t="s">
        <v>448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121</v>
      </c>
      <c r="AB121" s="780"/>
      <c r="AC121" s="780"/>
      <c r="AD121" s="780"/>
      <c r="AE121" s="781"/>
      <c r="AF121" s="782" t="s">
        <v>121</v>
      </c>
      <c r="AG121" s="780"/>
      <c r="AH121" s="780"/>
      <c r="AI121" s="780"/>
      <c r="AJ121" s="781"/>
      <c r="AK121" s="782" t="s">
        <v>121</v>
      </c>
      <c r="AL121" s="780"/>
      <c r="AM121" s="780"/>
      <c r="AN121" s="780"/>
      <c r="AO121" s="781"/>
      <c r="AP121" s="824" t="s">
        <v>121</v>
      </c>
      <c r="AQ121" s="825"/>
      <c r="AR121" s="825"/>
      <c r="AS121" s="825"/>
      <c r="AT121" s="826"/>
      <c r="AU121" s="883"/>
      <c r="AV121" s="884"/>
      <c r="AW121" s="884"/>
      <c r="AX121" s="884"/>
      <c r="AY121" s="885"/>
      <c r="AZ121" s="815" t="s">
        <v>449</v>
      </c>
      <c r="BA121" s="752"/>
      <c r="BB121" s="752"/>
      <c r="BC121" s="752"/>
      <c r="BD121" s="752"/>
      <c r="BE121" s="752"/>
      <c r="BF121" s="752"/>
      <c r="BG121" s="752"/>
      <c r="BH121" s="752"/>
      <c r="BI121" s="752"/>
      <c r="BJ121" s="752"/>
      <c r="BK121" s="752"/>
      <c r="BL121" s="752"/>
      <c r="BM121" s="752"/>
      <c r="BN121" s="752"/>
      <c r="BO121" s="752"/>
      <c r="BP121" s="753"/>
      <c r="BQ121" s="816">
        <v>2472414</v>
      </c>
      <c r="BR121" s="817"/>
      <c r="BS121" s="817"/>
      <c r="BT121" s="817"/>
      <c r="BU121" s="817"/>
      <c r="BV121" s="817">
        <v>1881773</v>
      </c>
      <c r="BW121" s="817"/>
      <c r="BX121" s="817"/>
      <c r="BY121" s="817"/>
      <c r="BZ121" s="817"/>
      <c r="CA121" s="817">
        <v>2452389</v>
      </c>
      <c r="CB121" s="817"/>
      <c r="CC121" s="817"/>
      <c r="CD121" s="817"/>
      <c r="CE121" s="817"/>
      <c r="CF121" s="875">
        <v>24.5</v>
      </c>
      <c r="CG121" s="876"/>
      <c r="CH121" s="876"/>
      <c r="CI121" s="876"/>
      <c r="CJ121" s="876"/>
      <c r="CK121" s="869"/>
      <c r="CL121" s="855"/>
      <c r="CM121" s="855"/>
      <c r="CN121" s="855"/>
      <c r="CO121" s="856"/>
      <c r="CP121" s="835" t="s">
        <v>395</v>
      </c>
      <c r="CQ121" s="836"/>
      <c r="CR121" s="836"/>
      <c r="CS121" s="836"/>
      <c r="CT121" s="836"/>
      <c r="CU121" s="836"/>
      <c r="CV121" s="836"/>
      <c r="CW121" s="836"/>
      <c r="CX121" s="836"/>
      <c r="CY121" s="836"/>
      <c r="CZ121" s="836"/>
      <c r="DA121" s="836"/>
      <c r="DB121" s="836"/>
      <c r="DC121" s="836"/>
      <c r="DD121" s="836"/>
      <c r="DE121" s="836"/>
      <c r="DF121" s="837"/>
      <c r="DG121" s="816">
        <v>1671189</v>
      </c>
      <c r="DH121" s="817"/>
      <c r="DI121" s="817"/>
      <c r="DJ121" s="817"/>
      <c r="DK121" s="817"/>
      <c r="DL121" s="817">
        <v>1688114</v>
      </c>
      <c r="DM121" s="817"/>
      <c r="DN121" s="817"/>
      <c r="DO121" s="817"/>
      <c r="DP121" s="817"/>
      <c r="DQ121" s="817">
        <v>1713489</v>
      </c>
      <c r="DR121" s="817"/>
      <c r="DS121" s="817"/>
      <c r="DT121" s="817"/>
      <c r="DU121" s="817"/>
      <c r="DV121" s="794">
        <v>17.100000000000001</v>
      </c>
      <c r="DW121" s="794"/>
      <c r="DX121" s="794"/>
      <c r="DY121" s="794"/>
      <c r="DZ121" s="795"/>
    </row>
    <row r="122" spans="1:130" s="218" customFormat="1" ht="26.25" customHeight="1" x14ac:dyDescent="0.2">
      <c r="A122" s="820"/>
      <c r="B122" s="821"/>
      <c r="C122" s="815" t="s">
        <v>431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121</v>
      </c>
      <c r="AB122" s="780"/>
      <c r="AC122" s="780"/>
      <c r="AD122" s="780"/>
      <c r="AE122" s="781"/>
      <c r="AF122" s="782" t="s">
        <v>121</v>
      </c>
      <c r="AG122" s="780"/>
      <c r="AH122" s="780"/>
      <c r="AI122" s="780"/>
      <c r="AJ122" s="781"/>
      <c r="AK122" s="782" t="s">
        <v>121</v>
      </c>
      <c r="AL122" s="780"/>
      <c r="AM122" s="780"/>
      <c r="AN122" s="780"/>
      <c r="AO122" s="781"/>
      <c r="AP122" s="824" t="s">
        <v>121</v>
      </c>
      <c r="AQ122" s="825"/>
      <c r="AR122" s="825"/>
      <c r="AS122" s="825"/>
      <c r="AT122" s="826"/>
      <c r="AU122" s="883"/>
      <c r="AV122" s="884"/>
      <c r="AW122" s="884"/>
      <c r="AX122" s="884"/>
      <c r="AY122" s="885"/>
      <c r="AZ122" s="838" t="s">
        <v>450</v>
      </c>
      <c r="BA122" s="839"/>
      <c r="BB122" s="839"/>
      <c r="BC122" s="839"/>
      <c r="BD122" s="839"/>
      <c r="BE122" s="839"/>
      <c r="BF122" s="839"/>
      <c r="BG122" s="839"/>
      <c r="BH122" s="839"/>
      <c r="BI122" s="839"/>
      <c r="BJ122" s="839"/>
      <c r="BK122" s="839"/>
      <c r="BL122" s="839"/>
      <c r="BM122" s="839"/>
      <c r="BN122" s="839"/>
      <c r="BO122" s="839"/>
      <c r="BP122" s="840"/>
      <c r="BQ122" s="879">
        <v>15035544</v>
      </c>
      <c r="BR122" s="845"/>
      <c r="BS122" s="845"/>
      <c r="BT122" s="845"/>
      <c r="BU122" s="845"/>
      <c r="BV122" s="845">
        <v>14655008</v>
      </c>
      <c r="BW122" s="845"/>
      <c r="BX122" s="845"/>
      <c r="BY122" s="845"/>
      <c r="BZ122" s="845"/>
      <c r="CA122" s="845">
        <v>13771942</v>
      </c>
      <c r="CB122" s="845"/>
      <c r="CC122" s="845"/>
      <c r="CD122" s="845"/>
      <c r="CE122" s="845"/>
      <c r="CF122" s="846">
        <v>137.30000000000001</v>
      </c>
      <c r="CG122" s="847"/>
      <c r="CH122" s="847"/>
      <c r="CI122" s="847"/>
      <c r="CJ122" s="847"/>
      <c r="CK122" s="869"/>
      <c r="CL122" s="855"/>
      <c r="CM122" s="855"/>
      <c r="CN122" s="855"/>
      <c r="CO122" s="856"/>
      <c r="CP122" s="835" t="s">
        <v>392</v>
      </c>
      <c r="CQ122" s="836"/>
      <c r="CR122" s="836"/>
      <c r="CS122" s="836"/>
      <c r="CT122" s="836"/>
      <c r="CU122" s="836"/>
      <c r="CV122" s="836"/>
      <c r="CW122" s="836"/>
      <c r="CX122" s="836"/>
      <c r="CY122" s="836"/>
      <c r="CZ122" s="836"/>
      <c r="DA122" s="836"/>
      <c r="DB122" s="836"/>
      <c r="DC122" s="836"/>
      <c r="DD122" s="836"/>
      <c r="DE122" s="836"/>
      <c r="DF122" s="837"/>
      <c r="DG122" s="816">
        <v>297243</v>
      </c>
      <c r="DH122" s="817"/>
      <c r="DI122" s="817"/>
      <c r="DJ122" s="817"/>
      <c r="DK122" s="817"/>
      <c r="DL122" s="817">
        <v>361843</v>
      </c>
      <c r="DM122" s="817"/>
      <c r="DN122" s="817"/>
      <c r="DO122" s="817"/>
      <c r="DP122" s="817"/>
      <c r="DQ122" s="817">
        <v>235426</v>
      </c>
      <c r="DR122" s="817"/>
      <c r="DS122" s="817"/>
      <c r="DT122" s="817"/>
      <c r="DU122" s="817"/>
      <c r="DV122" s="794">
        <v>2.2999999999999998</v>
      </c>
      <c r="DW122" s="794"/>
      <c r="DX122" s="794"/>
      <c r="DY122" s="794"/>
      <c r="DZ122" s="795"/>
    </row>
    <row r="123" spans="1:130" s="218" customFormat="1" ht="26.25" customHeight="1" x14ac:dyDescent="0.2">
      <c r="A123" s="820"/>
      <c r="B123" s="821"/>
      <c r="C123" s="815" t="s">
        <v>437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121</v>
      </c>
      <c r="AB123" s="780"/>
      <c r="AC123" s="780"/>
      <c r="AD123" s="780"/>
      <c r="AE123" s="781"/>
      <c r="AF123" s="782" t="s">
        <v>121</v>
      </c>
      <c r="AG123" s="780"/>
      <c r="AH123" s="780"/>
      <c r="AI123" s="780"/>
      <c r="AJ123" s="781"/>
      <c r="AK123" s="782" t="s">
        <v>121</v>
      </c>
      <c r="AL123" s="780"/>
      <c r="AM123" s="780"/>
      <c r="AN123" s="780"/>
      <c r="AO123" s="781"/>
      <c r="AP123" s="824" t="s">
        <v>121</v>
      </c>
      <c r="AQ123" s="825"/>
      <c r="AR123" s="825"/>
      <c r="AS123" s="825"/>
      <c r="AT123" s="826"/>
      <c r="AU123" s="886"/>
      <c r="AV123" s="887"/>
      <c r="AW123" s="887"/>
      <c r="AX123" s="887"/>
      <c r="AY123" s="887"/>
      <c r="AZ123" s="239" t="s">
        <v>176</v>
      </c>
      <c r="BA123" s="239"/>
      <c r="BB123" s="239"/>
      <c r="BC123" s="239"/>
      <c r="BD123" s="239"/>
      <c r="BE123" s="239"/>
      <c r="BF123" s="239"/>
      <c r="BG123" s="239"/>
      <c r="BH123" s="239"/>
      <c r="BI123" s="239"/>
      <c r="BJ123" s="239"/>
      <c r="BK123" s="239"/>
      <c r="BL123" s="239"/>
      <c r="BM123" s="239"/>
      <c r="BN123" s="239"/>
      <c r="BO123" s="877" t="s">
        <v>451</v>
      </c>
      <c r="BP123" s="878"/>
      <c r="BQ123" s="832">
        <v>22372501</v>
      </c>
      <c r="BR123" s="833"/>
      <c r="BS123" s="833"/>
      <c r="BT123" s="833"/>
      <c r="BU123" s="833"/>
      <c r="BV123" s="833">
        <v>20807820</v>
      </c>
      <c r="BW123" s="833"/>
      <c r="BX123" s="833"/>
      <c r="BY123" s="833"/>
      <c r="BZ123" s="833"/>
      <c r="CA123" s="833">
        <v>19919204</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121</v>
      </c>
      <c r="DH123" s="780"/>
      <c r="DI123" s="780"/>
      <c r="DJ123" s="780"/>
      <c r="DK123" s="781"/>
      <c r="DL123" s="782" t="s">
        <v>121</v>
      </c>
      <c r="DM123" s="780"/>
      <c r="DN123" s="780"/>
      <c r="DO123" s="780"/>
      <c r="DP123" s="781"/>
      <c r="DQ123" s="782" t="s">
        <v>121</v>
      </c>
      <c r="DR123" s="780"/>
      <c r="DS123" s="780"/>
      <c r="DT123" s="780"/>
      <c r="DU123" s="781"/>
      <c r="DV123" s="824" t="s">
        <v>121</v>
      </c>
      <c r="DW123" s="825"/>
      <c r="DX123" s="825"/>
      <c r="DY123" s="825"/>
      <c r="DZ123" s="826"/>
    </row>
    <row r="124" spans="1:130" s="218" customFormat="1" ht="26.25" customHeight="1" thickBot="1" x14ac:dyDescent="0.25">
      <c r="A124" s="820"/>
      <c r="B124" s="821"/>
      <c r="C124" s="815" t="s">
        <v>440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121</v>
      </c>
      <c r="AB124" s="780"/>
      <c r="AC124" s="780"/>
      <c r="AD124" s="780"/>
      <c r="AE124" s="781"/>
      <c r="AF124" s="782" t="s">
        <v>121</v>
      </c>
      <c r="AG124" s="780"/>
      <c r="AH124" s="780"/>
      <c r="AI124" s="780"/>
      <c r="AJ124" s="781"/>
      <c r="AK124" s="782" t="s">
        <v>121</v>
      </c>
      <c r="AL124" s="780"/>
      <c r="AM124" s="780"/>
      <c r="AN124" s="780"/>
      <c r="AO124" s="781"/>
      <c r="AP124" s="824" t="s">
        <v>121</v>
      </c>
      <c r="AQ124" s="825"/>
      <c r="AR124" s="825"/>
      <c r="AS124" s="825"/>
      <c r="AT124" s="826"/>
      <c r="AU124" s="827" t="s">
        <v>452</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98.5</v>
      </c>
      <c r="BR124" s="831"/>
      <c r="BS124" s="831"/>
      <c r="BT124" s="831"/>
      <c r="BU124" s="831"/>
      <c r="BV124" s="831">
        <v>97.9</v>
      </c>
      <c r="BW124" s="831"/>
      <c r="BX124" s="831"/>
      <c r="BY124" s="831"/>
      <c r="BZ124" s="831"/>
      <c r="CA124" s="831">
        <v>102.2</v>
      </c>
      <c r="CB124" s="831"/>
      <c r="CC124" s="831"/>
      <c r="CD124" s="831"/>
      <c r="CE124" s="831"/>
      <c r="CF124" s="726"/>
      <c r="CG124" s="727"/>
      <c r="CH124" s="727"/>
      <c r="CI124" s="727"/>
      <c r="CJ124" s="862"/>
      <c r="CK124" s="870"/>
      <c r="CL124" s="870"/>
      <c r="CM124" s="870"/>
      <c r="CN124" s="870"/>
      <c r="CO124" s="871"/>
      <c r="CP124" s="835" t="s">
        <v>453</v>
      </c>
      <c r="CQ124" s="836"/>
      <c r="CR124" s="836"/>
      <c r="CS124" s="836"/>
      <c r="CT124" s="836"/>
      <c r="CU124" s="836"/>
      <c r="CV124" s="836"/>
      <c r="CW124" s="836"/>
      <c r="CX124" s="836"/>
      <c r="CY124" s="836"/>
      <c r="CZ124" s="836"/>
      <c r="DA124" s="836"/>
      <c r="DB124" s="836"/>
      <c r="DC124" s="836"/>
      <c r="DD124" s="836"/>
      <c r="DE124" s="836"/>
      <c r="DF124" s="837"/>
      <c r="DG124" s="763">
        <v>550</v>
      </c>
      <c r="DH124" s="764"/>
      <c r="DI124" s="764"/>
      <c r="DJ124" s="764"/>
      <c r="DK124" s="765"/>
      <c r="DL124" s="766" t="s">
        <v>121</v>
      </c>
      <c r="DM124" s="764"/>
      <c r="DN124" s="764"/>
      <c r="DO124" s="764"/>
      <c r="DP124" s="765"/>
      <c r="DQ124" s="766" t="s">
        <v>121</v>
      </c>
      <c r="DR124" s="764"/>
      <c r="DS124" s="764"/>
      <c r="DT124" s="764"/>
      <c r="DU124" s="765"/>
      <c r="DV124" s="848" t="s">
        <v>121</v>
      </c>
      <c r="DW124" s="849"/>
      <c r="DX124" s="849"/>
      <c r="DY124" s="849"/>
      <c r="DZ124" s="850"/>
    </row>
    <row r="125" spans="1:130" s="218" customFormat="1" ht="26.25" customHeight="1" x14ac:dyDescent="0.2">
      <c r="A125" s="820"/>
      <c r="B125" s="821"/>
      <c r="C125" s="815" t="s">
        <v>442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121</v>
      </c>
      <c r="AB125" s="780"/>
      <c r="AC125" s="780"/>
      <c r="AD125" s="780"/>
      <c r="AE125" s="781"/>
      <c r="AF125" s="782" t="s">
        <v>121</v>
      </c>
      <c r="AG125" s="780"/>
      <c r="AH125" s="780"/>
      <c r="AI125" s="780"/>
      <c r="AJ125" s="781"/>
      <c r="AK125" s="782" t="s">
        <v>121</v>
      </c>
      <c r="AL125" s="780"/>
      <c r="AM125" s="780"/>
      <c r="AN125" s="780"/>
      <c r="AO125" s="781"/>
      <c r="AP125" s="824" t="s">
        <v>121</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454</v>
      </c>
      <c r="CL125" s="852"/>
      <c r="CM125" s="852"/>
      <c r="CN125" s="852"/>
      <c r="CO125" s="853"/>
      <c r="CP125" s="860" t="s">
        <v>455</v>
      </c>
      <c r="CQ125" s="808"/>
      <c r="CR125" s="808"/>
      <c r="CS125" s="808"/>
      <c r="CT125" s="808"/>
      <c r="CU125" s="808"/>
      <c r="CV125" s="808"/>
      <c r="CW125" s="808"/>
      <c r="CX125" s="808"/>
      <c r="CY125" s="808"/>
      <c r="CZ125" s="808"/>
      <c r="DA125" s="808"/>
      <c r="DB125" s="808"/>
      <c r="DC125" s="808"/>
      <c r="DD125" s="808"/>
      <c r="DE125" s="808"/>
      <c r="DF125" s="809"/>
      <c r="DG125" s="861" t="s">
        <v>121</v>
      </c>
      <c r="DH125" s="842"/>
      <c r="DI125" s="842"/>
      <c r="DJ125" s="842"/>
      <c r="DK125" s="842"/>
      <c r="DL125" s="842" t="s">
        <v>121</v>
      </c>
      <c r="DM125" s="842"/>
      <c r="DN125" s="842"/>
      <c r="DO125" s="842"/>
      <c r="DP125" s="842"/>
      <c r="DQ125" s="842" t="s">
        <v>121</v>
      </c>
      <c r="DR125" s="842"/>
      <c r="DS125" s="842"/>
      <c r="DT125" s="842"/>
      <c r="DU125" s="842"/>
      <c r="DV125" s="843" t="s">
        <v>121</v>
      </c>
      <c r="DW125" s="843"/>
      <c r="DX125" s="843"/>
      <c r="DY125" s="843"/>
      <c r="DZ125" s="844"/>
    </row>
    <row r="126" spans="1:130" s="218" customFormat="1" ht="26.25" customHeight="1" thickBot="1" x14ac:dyDescent="0.25">
      <c r="A126" s="820"/>
      <c r="B126" s="821"/>
      <c r="C126" s="815" t="s">
        <v>444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121</v>
      </c>
      <c r="AB126" s="780"/>
      <c r="AC126" s="780"/>
      <c r="AD126" s="780"/>
      <c r="AE126" s="781"/>
      <c r="AF126" s="782" t="s">
        <v>121</v>
      </c>
      <c r="AG126" s="780"/>
      <c r="AH126" s="780"/>
      <c r="AI126" s="780"/>
      <c r="AJ126" s="781"/>
      <c r="AK126" s="782" t="s">
        <v>121</v>
      </c>
      <c r="AL126" s="780"/>
      <c r="AM126" s="780"/>
      <c r="AN126" s="780"/>
      <c r="AO126" s="781"/>
      <c r="AP126" s="824" t="s">
        <v>121</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456</v>
      </c>
      <c r="CQ126" s="752"/>
      <c r="CR126" s="752"/>
      <c r="CS126" s="752"/>
      <c r="CT126" s="752"/>
      <c r="CU126" s="752"/>
      <c r="CV126" s="752"/>
      <c r="CW126" s="752"/>
      <c r="CX126" s="752"/>
      <c r="CY126" s="752"/>
      <c r="CZ126" s="752"/>
      <c r="DA126" s="752"/>
      <c r="DB126" s="752"/>
      <c r="DC126" s="752"/>
      <c r="DD126" s="752"/>
      <c r="DE126" s="752"/>
      <c r="DF126" s="753"/>
      <c r="DG126" s="816" t="s">
        <v>121</v>
      </c>
      <c r="DH126" s="817"/>
      <c r="DI126" s="817"/>
      <c r="DJ126" s="817"/>
      <c r="DK126" s="817"/>
      <c r="DL126" s="817" t="s">
        <v>121</v>
      </c>
      <c r="DM126" s="817"/>
      <c r="DN126" s="817"/>
      <c r="DO126" s="817"/>
      <c r="DP126" s="817"/>
      <c r="DQ126" s="817" t="s">
        <v>121</v>
      </c>
      <c r="DR126" s="817"/>
      <c r="DS126" s="817"/>
      <c r="DT126" s="817"/>
      <c r="DU126" s="817"/>
      <c r="DV126" s="794" t="s">
        <v>121</v>
      </c>
      <c r="DW126" s="794"/>
      <c r="DX126" s="794"/>
      <c r="DY126" s="794"/>
      <c r="DZ126" s="795"/>
    </row>
    <row r="127" spans="1:130" s="218" customFormat="1" ht="26.25" customHeight="1" x14ac:dyDescent="0.2">
      <c r="A127" s="822"/>
      <c r="B127" s="823"/>
      <c r="C127" s="838" t="s">
        <v>457</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121</v>
      </c>
      <c r="AB127" s="780"/>
      <c r="AC127" s="780"/>
      <c r="AD127" s="780"/>
      <c r="AE127" s="781"/>
      <c r="AF127" s="782" t="s">
        <v>121</v>
      </c>
      <c r="AG127" s="780"/>
      <c r="AH127" s="780"/>
      <c r="AI127" s="780"/>
      <c r="AJ127" s="781"/>
      <c r="AK127" s="782" t="s">
        <v>121</v>
      </c>
      <c r="AL127" s="780"/>
      <c r="AM127" s="780"/>
      <c r="AN127" s="780"/>
      <c r="AO127" s="781"/>
      <c r="AP127" s="824" t="s">
        <v>121</v>
      </c>
      <c r="AQ127" s="825"/>
      <c r="AR127" s="825"/>
      <c r="AS127" s="825"/>
      <c r="AT127" s="826"/>
      <c r="AU127" s="220"/>
      <c r="AV127" s="220"/>
      <c r="AW127" s="220"/>
      <c r="AX127" s="841" t="s">
        <v>458</v>
      </c>
      <c r="AY127" s="812"/>
      <c r="AZ127" s="812"/>
      <c r="BA127" s="812"/>
      <c r="BB127" s="812"/>
      <c r="BC127" s="812"/>
      <c r="BD127" s="812"/>
      <c r="BE127" s="813"/>
      <c r="BF127" s="811" t="s">
        <v>459</v>
      </c>
      <c r="BG127" s="812"/>
      <c r="BH127" s="812"/>
      <c r="BI127" s="812"/>
      <c r="BJ127" s="812"/>
      <c r="BK127" s="812"/>
      <c r="BL127" s="813"/>
      <c r="BM127" s="811" t="s">
        <v>460</v>
      </c>
      <c r="BN127" s="812"/>
      <c r="BO127" s="812"/>
      <c r="BP127" s="812"/>
      <c r="BQ127" s="812"/>
      <c r="BR127" s="812"/>
      <c r="BS127" s="813"/>
      <c r="BT127" s="811" t="s">
        <v>461</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462</v>
      </c>
      <c r="CQ127" s="752"/>
      <c r="CR127" s="752"/>
      <c r="CS127" s="752"/>
      <c r="CT127" s="752"/>
      <c r="CU127" s="752"/>
      <c r="CV127" s="752"/>
      <c r="CW127" s="752"/>
      <c r="CX127" s="752"/>
      <c r="CY127" s="752"/>
      <c r="CZ127" s="752"/>
      <c r="DA127" s="752"/>
      <c r="DB127" s="752"/>
      <c r="DC127" s="752"/>
      <c r="DD127" s="752"/>
      <c r="DE127" s="752"/>
      <c r="DF127" s="753"/>
      <c r="DG127" s="816" t="s">
        <v>121</v>
      </c>
      <c r="DH127" s="817"/>
      <c r="DI127" s="817"/>
      <c r="DJ127" s="817"/>
      <c r="DK127" s="817"/>
      <c r="DL127" s="817" t="s">
        <v>121</v>
      </c>
      <c r="DM127" s="817"/>
      <c r="DN127" s="817"/>
      <c r="DO127" s="817"/>
      <c r="DP127" s="817"/>
      <c r="DQ127" s="817" t="s">
        <v>121</v>
      </c>
      <c r="DR127" s="817"/>
      <c r="DS127" s="817"/>
      <c r="DT127" s="817"/>
      <c r="DU127" s="817"/>
      <c r="DV127" s="794" t="s">
        <v>121</v>
      </c>
      <c r="DW127" s="794"/>
      <c r="DX127" s="794"/>
      <c r="DY127" s="794"/>
      <c r="DZ127" s="795"/>
    </row>
    <row r="128" spans="1:130" s="218" customFormat="1" ht="26.25" customHeight="1" thickBot="1" x14ac:dyDescent="0.25">
      <c r="A128" s="796" t="s">
        <v>463</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464</v>
      </c>
      <c r="X128" s="798"/>
      <c r="Y128" s="798"/>
      <c r="Z128" s="799"/>
      <c r="AA128" s="800">
        <v>155091</v>
      </c>
      <c r="AB128" s="801"/>
      <c r="AC128" s="801"/>
      <c r="AD128" s="801"/>
      <c r="AE128" s="802"/>
      <c r="AF128" s="803">
        <v>194913</v>
      </c>
      <c r="AG128" s="801"/>
      <c r="AH128" s="801"/>
      <c r="AI128" s="801"/>
      <c r="AJ128" s="802"/>
      <c r="AK128" s="803">
        <v>212411</v>
      </c>
      <c r="AL128" s="801"/>
      <c r="AM128" s="801"/>
      <c r="AN128" s="801"/>
      <c r="AO128" s="802"/>
      <c r="AP128" s="804"/>
      <c r="AQ128" s="805"/>
      <c r="AR128" s="805"/>
      <c r="AS128" s="805"/>
      <c r="AT128" s="806"/>
      <c r="AU128" s="220"/>
      <c r="AV128" s="220"/>
      <c r="AW128" s="220"/>
      <c r="AX128" s="807" t="s">
        <v>465</v>
      </c>
      <c r="AY128" s="808"/>
      <c r="AZ128" s="808"/>
      <c r="BA128" s="808"/>
      <c r="BB128" s="808"/>
      <c r="BC128" s="808"/>
      <c r="BD128" s="808"/>
      <c r="BE128" s="809"/>
      <c r="BF128" s="786" t="s">
        <v>121</v>
      </c>
      <c r="BG128" s="787"/>
      <c r="BH128" s="787"/>
      <c r="BI128" s="787"/>
      <c r="BJ128" s="787"/>
      <c r="BK128" s="787"/>
      <c r="BL128" s="810"/>
      <c r="BM128" s="786">
        <v>13.15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466</v>
      </c>
      <c r="CQ128" s="730"/>
      <c r="CR128" s="730"/>
      <c r="CS128" s="730"/>
      <c r="CT128" s="730"/>
      <c r="CU128" s="730"/>
      <c r="CV128" s="730"/>
      <c r="CW128" s="730"/>
      <c r="CX128" s="730"/>
      <c r="CY128" s="730"/>
      <c r="CZ128" s="730"/>
      <c r="DA128" s="730"/>
      <c r="DB128" s="730"/>
      <c r="DC128" s="730"/>
      <c r="DD128" s="730"/>
      <c r="DE128" s="730"/>
      <c r="DF128" s="731"/>
      <c r="DG128" s="790">
        <v>1924</v>
      </c>
      <c r="DH128" s="791"/>
      <c r="DI128" s="791"/>
      <c r="DJ128" s="791"/>
      <c r="DK128" s="791"/>
      <c r="DL128" s="791">
        <v>2050</v>
      </c>
      <c r="DM128" s="791"/>
      <c r="DN128" s="791"/>
      <c r="DO128" s="791"/>
      <c r="DP128" s="791"/>
      <c r="DQ128" s="791" t="s">
        <v>121</v>
      </c>
      <c r="DR128" s="791"/>
      <c r="DS128" s="791"/>
      <c r="DT128" s="791"/>
      <c r="DU128" s="791"/>
      <c r="DV128" s="792" t="s">
        <v>121</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467</v>
      </c>
      <c r="X129" s="777"/>
      <c r="Y129" s="777"/>
      <c r="Z129" s="778"/>
      <c r="AA129" s="779">
        <v>10732262</v>
      </c>
      <c r="AB129" s="780"/>
      <c r="AC129" s="780"/>
      <c r="AD129" s="780"/>
      <c r="AE129" s="781"/>
      <c r="AF129" s="782">
        <v>10891661</v>
      </c>
      <c r="AG129" s="780"/>
      <c r="AH129" s="780"/>
      <c r="AI129" s="780"/>
      <c r="AJ129" s="781"/>
      <c r="AK129" s="782">
        <v>11209981</v>
      </c>
      <c r="AL129" s="780"/>
      <c r="AM129" s="780"/>
      <c r="AN129" s="780"/>
      <c r="AO129" s="781"/>
      <c r="AP129" s="783"/>
      <c r="AQ129" s="784"/>
      <c r="AR129" s="784"/>
      <c r="AS129" s="784"/>
      <c r="AT129" s="785"/>
      <c r="AU129" s="221"/>
      <c r="AV129" s="221"/>
      <c r="AW129" s="221"/>
      <c r="AX129" s="751" t="s">
        <v>468</v>
      </c>
      <c r="AY129" s="752"/>
      <c r="AZ129" s="752"/>
      <c r="BA129" s="752"/>
      <c r="BB129" s="752"/>
      <c r="BC129" s="752"/>
      <c r="BD129" s="752"/>
      <c r="BE129" s="753"/>
      <c r="BF129" s="770" t="s">
        <v>121</v>
      </c>
      <c r="BG129" s="771"/>
      <c r="BH129" s="771"/>
      <c r="BI129" s="771"/>
      <c r="BJ129" s="771"/>
      <c r="BK129" s="771"/>
      <c r="BL129" s="772"/>
      <c r="BM129" s="770">
        <v>18.149999999999999</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469</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470</v>
      </c>
      <c r="X130" s="777"/>
      <c r="Y130" s="777"/>
      <c r="Z130" s="778"/>
      <c r="AA130" s="779">
        <v>1163137</v>
      </c>
      <c r="AB130" s="780"/>
      <c r="AC130" s="780"/>
      <c r="AD130" s="780"/>
      <c r="AE130" s="781"/>
      <c r="AF130" s="782">
        <v>1145531</v>
      </c>
      <c r="AG130" s="780"/>
      <c r="AH130" s="780"/>
      <c r="AI130" s="780"/>
      <c r="AJ130" s="781"/>
      <c r="AK130" s="782">
        <v>1182962</v>
      </c>
      <c r="AL130" s="780"/>
      <c r="AM130" s="780"/>
      <c r="AN130" s="780"/>
      <c r="AO130" s="781"/>
      <c r="AP130" s="783"/>
      <c r="AQ130" s="784"/>
      <c r="AR130" s="784"/>
      <c r="AS130" s="784"/>
      <c r="AT130" s="785"/>
      <c r="AU130" s="221"/>
      <c r="AV130" s="221"/>
      <c r="AW130" s="221"/>
      <c r="AX130" s="751" t="s">
        <v>471</v>
      </c>
      <c r="AY130" s="752"/>
      <c r="AZ130" s="752"/>
      <c r="BA130" s="752"/>
      <c r="BB130" s="752"/>
      <c r="BC130" s="752"/>
      <c r="BD130" s="752"/>
      <c r="BE130" s="753"/>
      <c r="BF130" s="754">
        <v>12.9</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472</v>
      </c>
      <c r="X131" s="761"/>
      <c r="Y131" s="761"/>
      <c r="Z131" s="762"/>
      <c r="AA131" s="763">
        <v>9569125</v>
      </c>
      <c r="AB131" s="764"/>
      <c r="AC131" s="764"/>
      <c r="AD131" s="764"/>
      <c r="AE131" s="765"/>
      <c r="AF131" s="766">
        <v>9746130</v>
      </c>
      <c r="AG131" s="764"/>
      <c r="AH131" s="764"/>
      <c r="AI131" s="764"/>
      <c r="AJ131" s="765"/>
      <c r="AK131" s="766">
        <v>10027019</v>
      </c>
      <c r="AL131" s="764"/>
      <c r="AM131" s="764"/>
      <c r="AN131" s="764"/>
      <c r="AO131" s="765"/>
      <c r="AP131" s="767"/>
      <c r="AQ131" s="768"/>
      <c r="AR131" s="768"/>
      <c r="AS131" s="768"/>
      <c r="AT131" s="769"/>
      <c r="AU131" s="221"/>
      <c r="AV131" s="221"/>
      <c r="AW131" s="221"/>
      <c r="AX131" s="729" t="s">
        <v>473</v>
      </c>
      <c r="AY131" s="730"/>
      <c r="AZ131" s="730"/>
      <c r="BA131" s="730"/>
      <c r="BB131" s="730"/>
      <c r="BC131" s="730"/>
      <c r="BD131" s="730"/>
      <c r="BE131" s="731"/>
      <c r="BF131" s="732">
        <v>102.2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474</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475</v>
      </c>
      <c r="W132" s="742"/>
      <c r="X132" s="742"/>
      <c r="Y132" s="742"/>
      <c r="Z132" s="743"/>
      <c r="AA132" s="744">
        <v>12.6183324</v>
      </c>
      <c r="AB132" s="745"/>
      <c r="AC132" s="745"/>
      <c r="AD132" s="745"/>
      <c r="AE132" s="746"/>
      <c r="AF132" s="747">
        <v>13.7283414</v>
      </c>
      <c r="AG132" s="745"/>
      <c r="AH132" s="745"/>
      <c r="AI132" s="745"/>
      <c r="AJ132" s="746"/>
      <c r="AK132" s="747">
        <v>12.35986488</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476</v>
      </c>
      <c r="W133" s="721"/>
      <c r="X133" s="721"/>
      <c r="Y133" s="721"/>
      <c r="Z133" s="722"/>
      <c r="AA133" s="723">
        <v>11.6</v>
      </c>
      <c r="AB133" s="724"/>
      <c r="AC133" s="724"/>
      <c r="AD133" s="724"/>
      <c r="AE133" s="725"/>
      <c r="AF133" s="723">
        <v>12.6</v>
      </c>
      <c r="AG133" s="724"/>
      <c r="AH133" s="724"/>
      <c r="AI133" s="724"/>
      <c r="AJ133" s="725"/>
      <c r="AK133" s="723">
        <v>12.9</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hOOys3iJqQq59XDd39HKj5scqtbqXzJ1lRD5VJC6D9vIcC8GeyeSIGcg3KdS9FyJpS28PSSmoHvH9CoigadMxw==" saltValue="yopLnJQsxcqAg9TJ0qcmo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F0"/>
    <pageSetUpPr fitToPage="1"/>
  </sheetPr>
  <dimension ref="A1:DQ105"/>
  <sheetViews>
    <sheetView showGridLines="0" view="pageBreakPreview" topLeftCell="C1" zoomScale="50" zoomScaleNormal="85" zoomScaleSheetLayoutView="50" workbookViewId="0">
      <selection activeCell="AY75" sqref="AY75"/>
    </sheetView>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477</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GI842oKVZHZFFAXO1bW+lkzZaEl4J9DQNKULF0B64d0/S26HLeo7iMhaAFfQ6q8gLL6YH3ew8mf8rP9ncsdTRw==" saltValue="KEXde2gNx2XzMXax/8481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F0"/>
    <pageSetUpPr fitToPage="1"/>
  </sheetPr>
  <dimension ref="A1:DL89"/>
  <sheetViews>
    <sheetView showGridLines="0" topLeftCell="A29" zoomScale="50" zoomScaleNormal="5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sO41mtr3x0mhOG4kRZjBtxMP8cVLozRlIdIOYV2Wl2oWVIxE+SMGCe8OYdfIm51yUdKmKTIbKA2ON3KmSeN1dw==" saltValue="Op8/Db3+eEvlnikw8EQPS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 zoomScale="59" zoomScaleSheetLayoutView="59"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480</v>
      </c>
      <c r="AP7" s="260"/>
      <c r="AQ7" s="261" t="s">
        <v>481</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482</v>
      </c>
      <c r="AQ8" s="267" t="s">
        <v>483</v>
      </c>
      <c r="AR8" s="268" t="s">
        <v>484</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485</v>
      </c>
      <c r="AL9" s="1131"/>
      <c r="AM9" s="1131"/>
      <c r="AN9" s="1132"/>
      <c r="AO9" s="269">
        <v>3094325</v>
      </c>
      <c r="AP9" s="269">
        <v>77331</v>
      </c>
      <c r="AQ9" s="270">
        <v>98214</v>
      </c>
      <c r="AR9" s="271">
        <v>-21.3</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486</v>
      </c>
      <c r="AL10" s="1131"/>
      <c r="AM10" s="1131"/>
      <c r="AN10" s="1132"/>
      <c r="AO10" s="272">
        <v>12687</v>
      </c>
      <c r="AP10" s="272">
        <v>317</v>
      </c>
      <c r="AQ10" s="273">
        <v>8330</v>
      </c>
      <c r="AR10" s="274">
        <v>-96.2</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487</v>
      </c>
      <c r="AL11" s="1131"/>
      <c r="AM11" s="1131"/>
      <c r="AN11" s="1132"/>
      <c r="AO11" s="272">
        <v>205048</v>
      </c>
      <c r="AP11" s="272">
        <v>5124</v>
      </c>
      <c r="AQ11" s="273">
        <v>2236</v>
      </c>
      <c r="AR11" s="274">
        <v>129.19999999999999</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488</v>
      </c>
      <c r="AL12" s="1131"/>
      <c r="AM12" s="1131"/>
      <c r="AN12" s="1132"/>
      <c r="AO12" s="272" t="s">
        <v>489</v>
      </c>
      <c r="AP12" s="272" t="s">
        <v>489</v>
      </c>
      <c r="AQ12" s="273">
        <v>12</v>
      </c>
      <c r="AR12" s="274" t="s">
        <v>489</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490</v>
      </c>
      <c r="AL13" s="1131"/>
      <c r="AM13" s="1131"/>
      <c r="AN13" s="1132"/>
      <c r="AO13" s="272">
        <v>108591</v>
      </c>
      <c r="AP13" s="272">
        <v>2714</v>
      </c>
      <c r="AQ13" s="273">
        <v>3111</v>
      </c>
      <c r="AR13" s="274">
        <v>-12.8</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491</v>
      </c>
      <c r="AL14" s="1131"/>
      <c r="AM14" s="1131"/>
      <c r="AN14" s="1132"/>
      <c r="AO14" s="272">
        <v>67783</v>
      </c>
      <c r="AP14" s="272">
        <v>1694</v>
      </c>
      <c r="AQ14" s="273">
        <v>1882</v>
      </c>
      <c r="AR14" s="274">
        <v>-10</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492</v>
      </c>
      <c r="AL15" s="1134"/>
      <c r="AM15" s="1134"/>
      <c r="AN15" s="1135"/>
      <c r="AO15" s="272">
        <v>-219339</v>
      </c>
      <c r="AP15" s="272">
        <v>-5482</v>
      </c>
      <c r="AQ15" s="273">
        <v>-6411</v>
      </c>
      <c r="AR15" s="274">
        <v>-14.5</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176</v>
      </c>
      <c r="AL16" s="1134"/>
      <c r="AM16" s="1134"/>
      <c r="AN16" s="1135"/>
      <c r="AO16" s="272">
        <v>3269095</v>
      </c>
      <c r="AP16" s="272">
        <v>81699</v>
      </c>
      <c r="AQ16" s="273">
        <v>107373</v>
      </c>
      <c r="AR16" s="274">
        <v>-23.9</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497</v>
      </c>
      <c r="AL21" s="1137"/>
      <c r="AM21" s="1137"/>
      <c r="AN21" s="1138"/>
      <c r="AO21" s="285">
        <v>7.57</v>
      </c>
      <c r="AP21" s="286">
        <v>9.17</v>
      </c>
      <c r="AQ21" s="287">
        <v>-1.6</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498</v>
      </c>
      <c r="AL22" s="1137"/>
      <c r="AM22" s="1137"/>
      <c r="AN22" s="1138"/>
      <c r="AO22" s="290">
        <v>97</v>
      </c>
      <c r="AP22" s="291">
        <v>97.5</v>
      </c>
      <c r="AQ22" s="292">
        <v>-0.5</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29" t="s">
        <v>499</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 x14ac:dyDescent="0.2">
      <c r="A27" s="297"/>
      <c r="AO27" s="250"/>
      <c r="AP27" s="250"/>
      <c r="AQ27" s="250"/>
      <c r="AR27" s="250"/>
      <c r="AS27" s="250"/>
      <c r="AT27" s="250"/>
    </row>
    <row r="28" spans="1:46" ht="16.5" x14ac:dyDescent="0.2">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480</v>
      </c>
      <c r="AP30" s="260"/>
      <c r="AQ30" s="261" t="s">
        <v>481</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482</v>
      </c>
      <c r="AQ31" s="267" t="s">
        <v>483</v>
      </c>
      <c r="AR31" s="268" t="s">
        <v>484</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502</v>
      </c>
      <c r="AL32" s="1121"/>
      <c r="AM32" s="1121"/>
      <c r="AN32" s="1122"/>
      <c r="AO32" s="300">
        <v>2146527</v>
      </c>
      <c r="AP32" s="300">
        <v>53644</v>
      </c>
      <c r="AQ32" s="301">
        <v>55954</v>
      </c>
      <c r="AR32" s="302">
        <v>-4.0999999999999996</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503</v>
      </c>
      <c r="AL33" s="1121"/>
      <c r="AM33" s="1121"/>
      <c r="AN33" s="1122"/>
      <c r="AO33" s="300" t="s">
        <v>489</v>
      </c>
      <c r="AP33" s="300" t="s">
        <v>489</v>
      </c>
      <c r="AQ33" s="301" t="s">
        <v>489</v>
      </c>
      <c r="AR33" s="302" t="s">
        <v>489</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504</v>
      </c>
      <c r="AL34" s="1121"/>
      <c r="AM34" s="1121"/>
      <c r="AN34" s="1122"/>
      <c r="AO34" s="300" t="s">
        <v>489</v>
      </c>
      <c r="AP34" s="300" t="s">
        <v>489</v>
      </c>
      <c r="AQ34" s="301">
        <v>1</v>
      </c>
      <c r="AR34" s="302" t="s">
        <v>489</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505</v>
      </c>
      <c r="AL35" s="1121"/>
      <c r="AM35" s="1121"/>
      <c r="AN35" s="1122"/>
      <c r="AO35" s="300">
        <v>386350</v>
      </c>
      <c r="AP35" s="300">
        <v>9655</v>
      </c>
      <c r="AQ35" s="301">
        <v>17691</v>
      </c>
      <c r="AR35" s="302">
        <v>-45.4</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506</v>
      </c>
      <c r="AL36" s="1121"/>
      <c r="AM36" s="1121"/>
      <c r="AN36" s="1122"/>
      <c r="AO36" s="300">
        <v>101822</v>
      </c>
      <c r="AP36" s="300">
        <v>2545</v>
      </c>
      <c r="AQ36" s="301">
        <v>2603</v>
      </c>
      <c r="AR36" s="302">
        <v>-2.2000000000000002</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507</v>
      </c>
      <c r="AL37" s="1121"/>
      <c r="AM37" s="1121"/>
      <c r="AN37" s="1122"/>
      <c r="AO37" s="300" t="s">
        <v>489</v>
      </c>
      <c r="AP37" s="300" t="s">
        <v>489</v>
      </c>
      <c r="AQ37" s="301">
        <v>579</v>
      </c>
      <c r="AR37" s="302" t="s">
        <v>489</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508</v>
      </c>
      <c r="AL38" s="1124"/>
      <c r="AM38" s="1124"/>
      <c r="AN38" s="1125"/>
      <c r="AO38" s="303" t="s">
        <v>489</v>
      </c>
      <c r="AP38" s="303" t="s">
        <v>489</v>
      </c>
      <c r="AQ38" s="304">
        <v>4</v>
      </c>
      <c r="AR38" s="292" t="s">
        <v>489</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509</v>
      </c>
      <c r="AL39" s="1124"/>
      <c r="AM39" s="1124"/>
      <c r="AN39" s="1125"/>
      <c r="AO39" s="300">
        <v>-212411</v>
      </c>
      <c r="AP39" s="300">
        <v>-5308</v>
      </c>
      <c r="AQ39" s="301">
        <v>-4663</v>
      </c>
      <c r="AR39" s="302">
        <v>13.8</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510</v>
      </c>
      <c r="AL40" s="1121"/>
      <c r="AM40" s="1121"/>
      <c r="AN40" s="1122"/>
      <c r="AO40" s="300">
        <v>-1182962</v>
      </c>
      <c r="AP40" s="300">
        <v>-29564</v>
      </c>
      <c r="AQ40" s="301">
        <v>-48945</v>
      </c>
      <c r="AR40" s="302">
        <v>-39.6</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286</v>
      </c>
      <c r="AL41" s="1127"/>
      <c r="AM41" s="1127"/>
      <c r="AN41" s="1128"/>
      <c r="AO41" s="300">
        <v>1239326</v>
      </c>
      <c r="AP41" s="300">
        <v>30972</v>
      </c>
      <c r="AQ41" s="301">
        <v>23225</v>
      </c>
      <c r="AR41" s="302">
        <v>33.4</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480</v>
      </c>
      <c r="AN49" s="1115" t="s">
        <v>513</v>
      </c>
      <c r="AO49" s="1116"/>
      <c r="AP49" s="1116"/>
      <c r="AQ49" s="1116"/>
      <c r="AR49" s="1117"/>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514</v>
      </c>
      <c r="AO50" s="317" t="s">
        <v>515</v>
      </c>
      <c r="AP50" s="318" t="s">
        <v>516</v>
      </c>
      <c r="AQ50" s="319" t="s">
        <v>517</v>
      </c>
      <c r="AR50" s="320" t="s">
        <v>518</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4342160</v>
      </c>
      <c r="AN51" s="322">
        <v>101807</v>
      </c>
      <c r="AO51" s="323">
        <v>4.3</v>
      </c>
      <c r="AP51" s="324">
        <v>76347</v>
      </c>
      <c r="AQ51" s="325">
        <v>2.4</v>
      </c>
      <c r="AR51" s="326">
        <v>1.9</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2134268</v>
      </c>
      <c r="AN52" s="330">
        <v>50040</v>
      </c>
      <c r="AO52" s="331">
        <v>0.4</v>
      </c>
      <c r="AP52" s="332">
        <v>41762</v>
      </c>
      <c r="AQ52" s="333">
        <v>0.5</v>
      </c>
      <c r="AR52" s="334">
        <v>-0.1</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4528279</v>
      </c>
      <c r="AN53" s="322">
        <v>107898</v>
      </c>
      <c r="AO53" s="323">
        <v>6</v>
      </c>
      <c r="AP53" s="324">
        <v>69604</v>
      </c>
      <c r="AQ53" s="325">
        <v>-8.8000000000000007</v>
      </c>
      <c r="AR53" s="326">
        <v>14.8</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1462613</v>
      </c>
      <c r="AN54" s="330">
        <v>34851</v>
      </c>
      <c r="AO54" s="331">
        <v>-30.4</v>
      </c>
      <c r="AP54" s="332">
        <v>36247</v>
      </c>
      <c r="AQ54" s="333">
        <v>-13.2</v>
      </c>
      <c r="AR54" s="334">
        <v>-17.2</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1991550</v>
      </c>
      <c r="AN55" s="322">
        <v>48049</v>
      </c>
      <c r="AO55" s="323">
        <v>-55.5</v>
      </c>
      <c r="AP55" s="324">
        <v>68410</v>
      </c>
      <c r="AQ55" s="325">
        <v>-1.7</v>
      </c>
      <c r="AR55" s="326">
        <v>-53.8</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1340791</v>
      </c>
      <c r="AN56" s="330">
        <v>32349</v>
      </c>
      <c r="AO56" s="331">
        <v>-7.2</v>
      </c>
      <c r="AP56" s="332">
        <v>35086</v>
      </c>
      <c r="AQ56" s="333">
        <v>-3.2</v>
      </c>
      <c r="AR56" s="334">
        <v>-4</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2622613</v>
      </c>
      <c r="AN57" s="322">
        <v>64348</v>
      </c>
      <c r="AO57" s="323">
        <v>33.9</v>
      </c>
      <c r="AP57" s="324">
        <v>73019</v>
      </c>
      <c r="AQ57" s="325">
        <v>6.7</v>
      </c>
      <c r="AR57" s="326">
        <v>27.2</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1513066</v>
      </c>
      <c r="AN58" s="330">
        <v>37124</v>
      </c>
      <c r="AO58" s="331">
        <v>14.8</v>
      </c>
      <c r="AP58" s="332">
        <v>39427</v>
      </c>
      <c r="AQ58" s="333">
        <v>12.4</v>
      </c>
      <c r="AR58" s="334">
        <v>2.4</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1894687</v>
      </c>
      <c r="AN59" s="322">
        <v>47351</v>
      </c>
      <c r="AO59" s="323">
        <v>-26.4</v>
      </c>
      <c r="AP59" s="324">
        <v>76590</v>
      </c>
      <c r="AQ59" s="325">
        <v>4.9000000000000004</v>
      </c>
      <c r="AR59" s="326">
        <v>-31.3</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1219593</v>
      </c>
      <c r="AN60" s="330">
        <v>30479</v>
      </c>
      <c r="AO60" s="331">
        <v>-17.899999999999999</v>
      </c>
      <c r="AP60" s="332">
        <v>42387</v>
      </c>
      <c r="AQ60" s="333">
        <v>7.5</v>
      </c>
      <c r="AR60" s="334">
        <v>-25.4</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3075858</v>
      </c>
      <c r="AN61" s="337">
        <v>73891</v>
      </c>
      <c r="AO61" s="338">
        <v>-7.5</v>
      </c>
      <c r="AP61" s="339">
        <v>72794</v>
      </c>
      <c r="AQ61" s="340">
        <v>0.7</v>
      </c>
      <c r="AR61" s="326">
        <v>-8.1999999999999993</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1534066</v>
      </c>
      <c r="AN62" s="330">
        <v>36969</v>
      </c>
      <c r="AO62" s="331">
        <v>-8.1</v>
      </c>
      <c r="AP62" s="332">
        <v>38982</v>
      </c>
      <c r="AQ62" s="333">
        <v>0.8</v>
      </c>
      <c r="AR62" s="334">
        <v>-8.9</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g4OHKEjjVs0DRWVKSBvOKG+/EhOwjk5SnU5oL4/MF5cJenpRjJ1F9R4cIhLlgHilfYEc+KS72FM+8V1DTS4MJg==" saltValue="X7JXiAH/iaBJp34c3v0Cv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B0F0"/>
    <pageSetUpPr fitToPage="1"/>
  </sheetPr>
  <dimension ref="A1:DU121"/>
  <sheetViews>
    <sheetView showGridLines="0" topLeftCell="A64" zoomScale="50" zoomScaleNormal="50" zoomScaleSheetLayoutView="55" workbookViewId="0">
      <selection activeCell="DU107" sqref="DU107"/>
    </sheetView>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477</v>
      </c>
    </row>
    <row r="121" spans="125:125" ht="13.5" hidden="1" customHeight="1" x14ac:dyDescent="0.2">
      <c r="DU121" s="247"/>
    </row>
  </sheetData>
  <sheetProtection algorithmName="SHA-512" hashValue="foyAy0MHUhEpBL8ZueDhJIv97AYG37i8IKFo8U2C+4IRQIii74FesaDlp1h+SNjy3qzXXwP7vGF1BnxKl3HSUg==" saltValue="WlVwE4ddUKLQEHK346CiO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F0"/>
    <pageSetUpPr fitToPage="1"/>
  </sheetPr>
  <dimension ref="A1:EL116"/>
  <sheetViews>
    <sheetView showGridLines="0" topLeftCell="A67" zoomScale="50" zoomScaleNormal="50" zoomScaleSheetLayoutView="55" workbookViewId="0">
      <selection activeCell="CU90" sqref="CU90"/>
    </sheetView>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477</v>
      </c>
    </row>
  </sheetData>
  <sheetProtection algorithmName="SHA-512" hashValue="OvxTpH7p33x/FJAiwulwa71IOeytFq+SEOmxPSmAUmLBE/rfQdIFH9KSFK6hZUBZSnwQxpmvUR1qsGfggdi7Zw==" saltValue="WCziJYOA0EguxNxJdPGg9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tabColor rgb="FF00B0F0"/>
    <pageSetUpPr fitToPage="1"/>
  </sheetPr>
  <dimension ref="B1:J50"/>
  <sheetViews>
    <sheetView showGridLines="0" topLeftCell="A23" zoomScale="50" zoomScaleNormal="5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39" t="s">
        <v>3</v>
      </c>
      <c r="D47" s="1139"/>
      <c r="E47" s="1140"/>
      <c r="F47" s="11">
        <v>14.88</v>
      </c>
      <c r="G47" s="12">
        <v>18.59</v>
      </c>
      <c r="H47" s="12">
        <v>25.85</v>
      </c>
      <c r="I47" s="12">
        <v>18.899999999999999</v>
      </c>
      <c r="J47" s="13">
        <v>15.2</v>
      </c>
    </row>
    <row r="48" spans="2:10" ht="57.75" customHeight="1" x14ac:dyDescent="0.2">
      <c r="B48" s="14"/>
      <c r="C48" s="1141" t="s">
        <v>4</v>
      </c>
      <c r="D48" s="1141"/>
      <c r="E48" s="1142"/>
      <c r="F48" s="15">
        <v>8.23</v>
      </c>
      <c r="G48" s="16">
        <v>8.69</v>
      </c>
      <c r="H48" s="16">
        <v>9.27</v>
      </c>
      <c r="I48" s="16">
        <v>6.02</v>
      </c>
      <c r="J48" s="17">
        <v>5.22</v>
      </c>
    </row>
    <row r="49" spans="2:10" ht="57.75" customHeight="1" thickBot="1" x14ac:dyDescent="0.25">
      <c r="B49" s="18"/>
      <c r="C49" s="1143" t="s">
        <v>5</v>
      </c>
      <c r="D49" s="1143"/>
      <c r="E49" s="1144"/>
      <c r="F49" s="19">
        <v>5.78</v>
      </c>
      <c r="G49" s="20">
        <v>5.35</v>
      </c>
      <c r="H49" s="20">
        <v>7.07</v>
      </c>
      <c r="I49" s="20" t="s">
        <v>532</v>
      </c>
      <c r="J49" s="21" t="s">
        <v>533</v>
      </c>
    </row>
    <row r="50" spans="2:10" ht="13" x14ac:dyDescent="0.2"/>
  </sheetData>
  <sheetProtection algorithmName="SHA-512" hashValue="0OYijTqNryjtJNxsa6ZTF96dxs6FSmboAxI1zB95kejVBC28jmQzOKeNCtiG0V1/hcz+LyQNDwVP3deG7ES3kA==" saltValue="Lb8KEio3jJI+4l5J/X8ux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篠原　誠二</cp:lastModifiedBy>
  <cp:lastPrinted>2026-03-12T12:49:16Z</cp:lastPrinted>
  <dcterms:created xsi:type="dcterms:W3CDTF">2026-02-23T05:05:23Z</dcterms:created>
  <dcterms:modified xsi:type="dcterms:W3CDTF">2026-03-12T12:56:52Z</dcterms:modified>
  <cp:category/>
</cp:coreProperties>
</file>