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SHITYOUSON-HDD3\zaisei\財政係バックアップ\31年度\05_決算統計\00_H29決算ベース財政状況資料\05_★HP用最終版\"/>
    </mc:Choice>
  </mc:AlternateContent>
  <bookViews>
    <workbookView xWindow="405" yWindow="135" windowWidth="15375" windowHeight="760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<sst xmlns="http://schemas.openxmlformats.org/spreadsheetml/2006/main" count="1045" uniqueCount="576">
  <si>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</si>
  <si>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</si>
  <si>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</si>
  <si>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</si>
  <si>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</si>
  <si>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</si>
  <si>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</si>
  <si>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</si>
  <si>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</si>
  <si>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</si>
  <si>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</si>
  <si>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</si>
  <si>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</si>
  <si>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</si>
  <si>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</si>
  <si>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</si>
  <si>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</si>
  <si>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</si>
  <si>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</si>
  <si>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</si>
  <si>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</si>
  <si>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</si>
  <si>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</si>
  <si>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</si>
  <si>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</si>
  <si>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</si>
  <si>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</si>
  <si>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</si>
  <si>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</si>
  <si>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</si>
  <si>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</si>
  <si>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</si>
  <si>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</si>
  <si>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</si>
  <si>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</si>
  <si>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</si>
  <si>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</si>
  <si>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</si>
  <si>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</si>
  <si>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</si>
  <si>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</si>
  <si>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</si>
  <si>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</si>
  <si>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</si>
  <si>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</si>
  <si>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</si>
  <si>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</si>
  <si>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</si>
  <si>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</si>
  <si>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</si>
  <si>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</si>
  <si>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</si>
  <si>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</si>
  <si>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</si>
  <si>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</si>
  <si>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</si>
  <si>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</si>
  <si>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</si>
  <si>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</si>
  <si>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</si>
  <si>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</si>
  <si>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</si>
  <si>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</si>
  <si>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</si>
  <si>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</si>
  <si>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</si>
  <si>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</si>
  <si>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</si>
  <si>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</si>
  <si>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</si>
  <si>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</si>
  <si>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</si>
  <si>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</si>
  <si>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</si>
  <si>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</si>
  <si>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</si>
  <si>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</si>
  <si>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</si>
  <si>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</si>
  <si>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Ⅰ－２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</si>
  <si>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</si>
  <si>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</si>
  <si>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</si>
  <si>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</si>
  <si>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</si>
  <si>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</si>
  <si>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</si>
  <si>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</si>
  <si>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</si>
  <si>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</si>
  <si>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</si>
  <si>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</si>
  <si>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北茨城市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</si>
  <si>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</si>
  <si>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</si>
  <si>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</si>
  <si>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</si>
  <si>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</si>
  <si>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</si>
  <si>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</si>
  <si>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</si>
  <si>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</si>
  <si>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</si>
  <si>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</si>
  <si>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</si>
  <si>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</si>
  <si>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</si>
  <si>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</si>
  <si>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</si>
  <si>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</si>
  <si>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</si>
  <si>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</si>
  <si>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</si>
  <si>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</si>
  <si>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</si>
  <si>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</si>
  <si>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</si>
  <si>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</si>
  <si>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</si>
  <si>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</si>
  <si>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</si>
  <si>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</si>
  <si>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</si>
  <si>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</si>
  <si>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</si>
  <si>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</si>
  <si>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</si>
  <si>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</si>
  <si>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</si>
  <si>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</si>
  <si>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</si>
  <si>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</si>
  <si>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</si>
  <si>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</si>
  <si>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</si>
  <si>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</si>
  <si>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</si>
  <si>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</si>
  <si>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</si>
  <si>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</si>
  <si>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</si>
  <si>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</si>
  <si>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</si>
  <si>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0"/>
  </si>
  <si>
    <t>うち日本人(％)</t>
    <phoneticPr fontId="5"/>
  </si>
  <si>
    <t>-1.4</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</si>
  <si>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</si>
  <si>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</si>
  <si>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</si>
  <si>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</si>
  <si>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</si>
  <si>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</si>
  <si>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</si>
  <si>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</si>
  <si>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</si>
  <si>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</si>
  <si>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</si>
  <si>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</si>
  <si>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</si>
  <si>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</si>
  <si>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</si>
  <si>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</si>
  <si>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</si>
  <si>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</si>
  <si>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</si>
  <si>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</si>
  <si>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</si>
  <si>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</si>
  <si>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</si>
  <si>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</si>
  <si>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</si>
  <si>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</si>
  <si>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</si>
  <si>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</si>
  <si>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</si>
  <si>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</si>
  <si>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</si>
  <si>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</si>
  <si>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</si>
  <si>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</si>
  <si>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</si>
  <si>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</si>
  <si>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</si>
  <si>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</si>
  <si>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</si>
  <si>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</si>
  <si>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</si>
  <si>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</si>
  <si>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</si>
  <si>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</si>
  <si>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</si>
  <si>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</si>
  <si>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</si>
  <si>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</si>
  <si>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</si>
  <si>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</si>
  <si>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</si>
  <si>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</si>
  <si>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</si>
  <si>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</si>
  <si>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</si>
  <si>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</si>
  <si>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</si>
  <si>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</si>
  <si>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</si>
  <si>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</si>
  <si>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</si>
  <si>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</si>
  <si>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茨城県北茨城市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</si>
  <si>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</si>
  <si>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</si>
  <si>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</si>
  <si>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</si>
  <si>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</si>
  <si>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</si>
  <si>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</si>
  <si>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</si>
  <si>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</si>
  <si>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</si>
  <si>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</si>
  <si>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</si>
  <si>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</si>
  <si>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</si>
  <si>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</si>
  <si>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</si>
  <si>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</si>
  <si>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</si>
  <si>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</si>
  <si>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</si>
  <si>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</si>
  <si>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</si>
  <si>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</si>
  <si>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</si>
  <si>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</si>
  <si>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</si>
  <si>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</si>
  <si>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</si>
  <si>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</si>
  <si>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</si>
  <si>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</si>
  <si>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</si>
  <si>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</si>
  <si>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</si>
  <si>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</si>
  <si>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</si>
  <si>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</si>
  <si>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</si>
  <si>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</si>
  <si>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</si>
  <si>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</si>
  <si>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</si>
  <si>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</si>
  <si>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</si>
  <si>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</si>
  <si>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</si>
  <si>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</si>
  <si>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</si>
  <si>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</si>
  <si>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</si>
  <si>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</si>
  <si>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</si>
  <si>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</si>
  <si>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</si>
  <si>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</si>
  <si>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</si>
  <si>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</si>
  <si>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</si>
  <si>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</si>
  <si>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</si>
  <si>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</si>
  <si>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</si>
  <si>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</si>
  <si>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</si>
  <si>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</si>
  <si>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</si>
  <si>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</si>
  <si>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</si>
  <si>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</si>
  <si>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</si>
  <si>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</si>
  <si>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</si>
  <si>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</si>
  <si>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</si>
  <si>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</si>
  <si>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</si>
  <si>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</si>
  <si>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</si>
  <si>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</si>
  <si>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</si>
  <si>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</si>
  <si>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</si>
  <si>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</si>
  <si>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</si>
  <si>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</si>
  <si>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</si>
  <si>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</si>
  <si>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</si>
  <si>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</si>
  <si>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</si>
  <si>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</si>
  <si>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</si>
  <si>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</si>
  <si>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</si>
  <si>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</si>
  <si>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</si>
  <si>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</si>
  <si>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</si>
  <si>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</si>
  <si>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</si>
  <si>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</si>
  <si>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</si>
  <si>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</si>
  <si>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</si>
  <si>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</si>
  <si>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</si>
  <si>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</si>
  <si>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</si>
  <si>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</si>
  <si>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</si>
  <si>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</si>
  <si>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</si>
  <si>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</si>
  <si>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</si>
  <si>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</si>
  <si>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</si>
  <si>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</si>
  <si>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</si>
  <si>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</si>
  <si>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</si>
  <si>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</si>
  <si>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</si>
  <si>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</si>
  <si>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工業用水道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</si>
  <si>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</si>
  <si>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</si>
  <si>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</si>
  <si>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</si>
  <si>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</si>
  <si>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</si>
  <si>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</si>
  <si>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</si>
  <si>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</si>
  <si>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</si>
  <si>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</si>
  <si>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</si>
  <si>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</si>
  <si>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</si>
  <si>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</si>
  <si>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</si>
  <si>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</si>
  <si>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</si>
  <si>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</si>
  <si>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</si>
  <si>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</si>
  <si>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</si>
  <si>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</si>
  <si>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</si>
  <si>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</si>
  <si>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</si>
  <si>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茨城県北茨城市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</si>
  <si>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</si>
  <si>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</si>
  <si>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</si>
  <si>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</si>
  <si>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</si>
  <si>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</si>
  <si>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</si>
  <si>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</si>
  <si>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</si>
  <si>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</si>
  <si>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</si>
  <si>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</si>
  <si>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</si>
  <si>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</si>
  <si>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</si>
  <si>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</si>
  <si>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</si>
  <si>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</si>
  <si>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</si>
  <si>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</si>
  <si>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北茨城市水沼診療所特別会計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</si>
  <si>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</si>
  <si>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</si>
  <si>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</si>
  <si>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</si>
  <si>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</si>
  <si>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</si>
  <si>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</si>
  <si>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</si>
  <si>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</si>
  <si>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</si>
  <si>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</si>
  <si>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</si>
  <si>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</si>
  <si>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北茨城市国民健康保険事業特別会計</t>
    <phoneticPr fontId="5"/>
  </si>
  <si>
    <t>北茨城市介護保険事業特別会計（保険事業勘定）</t>
    <phoneticPr fontId="5"/>
  </si>
  <si>
    <t>北茨城市介護保険事業特別会計（介護サービス事業勘定）</t>
    <phoneticPr fontId="5"/>
  </si>
  <si>
    <t>北茨城市後期高齢者医療特別会計</t>
    <phoneticPr fontId="5"/>
  </si>
  <si>
    <t>北茨城市水道事業会計</t>
    <phoneticPr fontId="5"/>
  </si>
  <si>
    <t>法適用企業</t>
    <phoneticPr fontId="5"/>
  </si>
  <si>
    <t>北茨城市工業用水道事業会計</t>
    <phoneticPr fontId="5"/>
  </si>
  <si>
    <t>北茨城市民病院事業会計</t>
    <phoneticPr fontId="5"/>
  </si>
  <si>
    <t>北茨城市公共下水道事業特別会計</t>
    <phoneticPr fontId="5"/>
  </si>
  <si>
    <t>法非適用企業</t>
    <phoneticPr fontId="5"/>
  </si>
  <si>
    <t>北茨城市漁業集落排水事業特別会計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</si>
  <si>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</si>
  <si>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</si>
  <si>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</si>
  <si>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</si>
  <si>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</si>
  <si>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</si>
  <si>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</si>
  <si>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</si>
  <si>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</si>
  <si>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</si>
  <si>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</si>
  <si>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</si>
  <si>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</si>
  <si>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</si>
  <si>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</si>
  <si>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</si>
  <si>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</si>
  <si>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</si>
  <si>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</si>
  <si>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</si>
  <si>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</si>
  <si>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</si>
  <si>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</si>
  <si>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</si>
  <si>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</si>
  <si>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</si>
  <si>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</si>
  <si>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</si>
  <si>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</si>
  <si>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</si>
  <si>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</si>
  <si>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</si>
  <si>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</si>
  <si>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</si>
  <si>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</si>
  <si>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</si>
  <si>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</si>
  <si>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</si>
  <si>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</si>
  <si>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</si>
  <si>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</si>
  <si>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</si>
  <si>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</si>
  <si>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</si>
  <si>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</si>
  <si>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</si>
  <si>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</si>
  <si>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</si>
  <si>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</si>
  <si>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</si>
  <si>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北茨城市公共下水道事業特別会計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</si>
  <si>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</si>
  <si>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</si>
  <si>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</si>
  <si>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</si>
  <si>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</si>
  <si>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</si>
  <si>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</si>
  <si>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</si>
  <si>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</si>
  <si>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</si>
  <si>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</si>
  <si>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</si>
  <si>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</si>
  <si>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</si>
  <si>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</si>
  <si>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</si>
  <si>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</si>
  <si>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</si>
  <si>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</si>
  <si>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</si>
  <si>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</si>
  <si>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</si>
  <si>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</si>
  <si>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</si>
  <si>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</si>
  <si>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</si>
  <si>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</si>
  <si>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</si>
  <si>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</si>
  <si>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</si>
  <si>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</si>
  <si>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</si>
  <si>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</si>
  <si>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</si>
  <si>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</si>
  <si>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</si>
  <si>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</si>
  <si>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</si>
  <si>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</si>
  <si>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</si>
  <si>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</si>
  <si>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</si>
  <si>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</si>
  <si>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</si>
  <si>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</si>
  <si>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</si>
  <si>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</si>
  <si>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</si>
  <si>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</si>
  <si>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</si>
  <si>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</si>
  <si>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</si>
  <si>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</si>
  <si>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</si>
  <si>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</si>
  <si>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</si>
  <si>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</si>
  <si>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</si>
  <si>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</si>
  <si>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</si>
  <si>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</si>
  <si>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</si>
  <si>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</si>
  <si>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</si>
  <si>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</si>
  <si>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</si>
  <si>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</si>
  <si>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</si>
  <si>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</si>
  <si>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</si>
  <si>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</si>
  <si>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</si>
  <si>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</si>
  <si>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</si>
  <si>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</si>
  <si>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</si>
  <si>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</si>
  <si>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</si>
  <si>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</si>
  <si>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</si>
  <si>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</si>
  <si>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</si>
  <si>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</si>
  <si>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</si>
  <si>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</si>
  <si>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</si>
  <si>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</si>
  <si>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</si>
  <si>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</si>
  <si>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0.27</t>
  </si>
  <si>
    <t>▲ 1.76</t>
  </si>
  <si>
    <t>▲ 1.53</t>
  </si>
  <si>
    <t>北茨城市水道事業会計</t>
  </si>
  <si>
    <t>一般会計</t>
  </si>
  <si>
    <t>北茨城市国民健康保険事業特別会計</t>
  </si>
  <si>
    <t>北茨城市工業用水道事業会計</t>
  </si>
  <si>
    <t>北茨城市介護保険事業特別会計（保険事業勘定）</t>
  </si>
  <si>
    <t>北茨城市公共下水道事業特別会計</t>
  </si>
  <si>
    <t>北茨城市漁業集落排水事業特別会計</t>
  </si>
  <si>
    <t>北茨城市介護保険事業特別会計（介護サービス事業勘定）</t>
  </si>
  <si>
    <t>その他会計（赤字）</t>
  </si>
  <si>
    <t>その他会計（黒字）</t>
  </si>
  <si>
    <t>東日本大震災復興交付金基金</t>
    <rPh sb="0" eb="1">
      <t>ヒガシ</t>
    </rPh>
    <rPh sb="1" eb="3">
      <t>ニホン</t>
    </rPh>
    <rPh sb="3" eb="6">
      <t>ダイシンサイ</t>
    </rPh>
    <rPh sb="6" eb="8">
      <t>フッコウ</t>
    </rPh>
    <rPh sb="8" eb="10">
      <t>コウフ</t>
    </rPh>
    <rPh sb="10" eb="11">
      <t>キン</t>
    </rPh>
    <rPh sb="11" eb="13">
      <t>キキン</t>
    </rPh>
    <phoneticPr fontId="11"/>
  </si>
  <si>
    <t>復興まちづくり基金</t>
    <rPh sb="0" eb="2">
      <t>フッコウ</t>
    </rPh>
    <rPh sb="7" eb="9">
      <t>キキン</t>
    </rPh>
    <phoneticPr fontId="11"/>
  </si>
  <si>
    <t>環境保全基金</t>
    <rPh sb="0" eb="2">
      <t>カンキョウ</t>
    </rPh>
    <rPh sb="2" eb="4">
      <t>ホゼン</t>
    </rPh>
    <rPh sb="4" eb="6">
      <t>キキン</t>
    </rPh>
    <phoneticPr fontId="11"/>
  </si>
  <si>
    <t>都市整備事業基金</t>
    <rPh sb="0" eb="2">
      <t>トシ</t>
    </rPh>
    <rPh sb="2" eb="4">
      <t>セイビ</t>
    </rPh>
    <rPh sb="4" eb="6">
      <t>ジギョウ</t>
    </rPh>
    <rPh sb="6" eb="8">
      <t>キキン</t>
    </rPh>
    <phoneticPr fontId="11"/>
  </si>
  <si>
    <t>-</t>
    <phoneticPr fontId="2"/>
  </si>
  <si>
    <t>茨城県市町村総合事務組合（一般会計）</t>
    <rPh sb="0" eb="3">
      <t>イバラキケン</t>
    </rPh>
    <rPh sb="3" eb="6">
      <t>シチョウソン</t>
    </rPh>
    <rPh sb="6" eb="8">
      <t>ソウゴウ</t>
    </rPh>
    <rPh sb="8" eb="10">
      <t>ジム</t>
    </rPh>
    <rPh sb="10" eb="12">
      <t>クミアイ</t>
    </rPh>
    <rPh sb="13" eb="15">
      <t>イッパン</t>
    </rPh>
    <rPh sb="15" eb="17">
      <t>カイケイ</t>
    </rPh>
    <phoneticPr fontId="2"/>
  </si>
  <si>
    <t>-</t>
    <phoneticPr fontId="2"/>
  </si>
  <si>
    <t>茨城県市町村総合事務組合（県民交通災害共済事業特別会計）</t>
    <rPh sb="0" eb="3">
      <t>イバラキケン</t>
    </rPh>
    <rPh sb="3" eb="6">
      <t>シチョウソン</t>
    </rPh>
    <rPh sb="6" eb="8">
      <t>ソウゴウ</t>
    </rPh>
    <rPh sb="8" eb="10">
      <t>ジム</t>
    </rPh>
    <rPh sb="10" eb="12">
      <t>クミアイ</t>
    </rPh>
    <rPh sb="13" eb="15">
      <t>ケンミン</t>
    </rPh>
    <rPh sb="15" eb="17">
      <t>コウツウ</t>
    </rPh>
    <rPh sb="17" eb="19">
      <t>サイガイ</t>
    </rPh>
    <rPh sb="19" eb="21">
      <t>キョウサイ</t>
    </rPh>
    <rPh sb="21" eb="23">
      <t>ジギョウ</t>
    </rPh>
    <rPh sb="23" eb="25">
      <t>トクベツ</t>
    </rPh>
    <rPh sb="25" eb="27">
      <t>カイケイ</t>
    </rPh>
    <phoneticPr fontId="2"/>
  </si>
  <si>
    <t>茨城租税債権管理機構</t>
    <rPh sb="0" eb="2">
      <t>イバラキ</t>
    </rPh>
    <rPh sb="2" eb="4">
      <t>ソゼイ</t>
    </rPh>
    <rPh sb="4" eb="6">
      <t>サイケン</t>
    </rPh>
    <rPh sb="6" eb="8">
      <t>カンリ</t>
    </rPh>
    <rPh sb="8" eb="10">
      <t>キコウ</t>
    </rPh>
    <phoneticPr fontId="2"/>
  </si>
  <si>
    <t>茨城県後期高齢者医療広域連合（一般会計）</t>
    <rPh sb="0" eb="3">
      <t>イバラキケン</t>
    </rPh>
    <rPh sb="3" eb="5">
      <t>コウキ</t>
    </rPh>
    <rPh sb="5" eb="8">
      <t>コウレイシャ</t>
    </rPh>
    <rPh sb="8" eb="10">
      <t>イリョウ</t>
    </rPh>
    <rPh sb="10" eb="12">
      <t>コウイキ</t>
    </rPh>
    <rPh sb="12" eb="14">
      <t>レンゴウ</t>
    </rPh>
    <rPh sb="15" eb="17">
      <t>イッパン</t>
    </rPh>
    <rPh sb="17" eb="19">
      <t>カイケイ</t>
    </rPh>
    <phoneticPr fontId="2"/>
  </si>
  <si>
    <t>茨城県後期高齢者医療広域連合（後期高齢医療特別会計）</t>
    <rPh sb="0" eb="3">
      <t>イバラキケン</t>
    </rPh>
    <rPh sb="3" eb="5">
      <t>コウキ</t>
    </rPh>
    <rPh sb="5" eb="8">
      <t>コウレイシャ</t>
    </rPh>
    <rPh sb="8" eb="10">
      <t>イリョウ</t>
    </rPh>
    <rPh sb="10" eb="12">
      <t>コウイキ</t>
    </rPh>
    <rPh sb="12" eb="14">
      <t>レンゴウ</t>
    </rPh>
    <rPh sb="15" eb="17">
      <t>コウキ</t>
    </rPh>
    <rPh sb="17" eb="19">
      <t>コウレイ</t>
    </rPh>
    <rPh sb="19" eb="21">
      <t>イリョウ</t>
    </rPh>
    <rPh sb="21" eb="23">
      <t>トクベツ</t>
    </rPh>
    <rPh sb="23" eb="25">
      <t>カイケイ</t>
    </rPh>
    <phoneticPr fontId="2"/>
  </si>
  <si>
    <t>高萩・北茨城広域工業用水道企業団</t>
    <rPh sb="0" eb="2">
      <t>タカハギ</t>
    </rPh>
    <rPh sb="3" eb="6">
      <t>キタイバラキ</t>
    </rPh>
    <rPh sb="6" eb="8">
      <t>コウイキ</t>
    </rPh>
    <rPh sb="8" eb="10">
      <t>コウギョウ</t>
    </rPh>
    <rPh sb="10" eb="12">
      <t>ヨウスイ</t>
    </rPh>
    <rPh sb="12" eb="13">
      <t>ミチ</t>
    </rPh>
    <rPh sb="13" eb="15">
      <t>キギョウ</t>
    </rPh>
    <rPh sb="15" eb="16">
      <t>ダン</t>
    </rPh>
    <phoneticPr fontId="2"/>
  </si>
  <si>
    <t>茨城北農業共済事務組合</t>
    <rPh sb="0" eb="2">
      <t>イバラキ</t>
    </rPh>
    <rPh sb="2" eb="3">
      <t>キタ</t>
    </rPh>
    <rPh sb="3" eb="5">
      <t>ノウギョウ</t>
    </rPh>
    <rPh sb="5" eb="7">
      <t>キョウサイ</t>
    </rPh>
    <rPh sb="7" eb="9">
      <t>ジム</t>
    </rPh>
    <rPh sb="9" eb="11">
      <t>クミアイ</t>
    </rPh>
    <phoneticPr fontId="2"/>
  </si>
  <si>
    <t>北茨城市開発公社</t>
    <rPh sb="0" eb="3">
      <t>キタイバラキ</t>
    </rPh>
    <rPh sb="3" eb="4">
      <t>シ</t>
    </rPh>
    <rPh sb="4" eb="6">
      <t>カイハツ</t>
    </rPh>
    <rPh sb="6" eb="8">
      <t>コウシャ</t>
    </rPh>
    <phoneticPr fontId="2"/>
  </si>
  <si>
    <t>茜平ふれあい財団</t>
    <rPh sb="0" eb="1">
      <t>アカネ</t>
    </rPh>
    <rPh sb="1" eb="2">
      <t>ヒラ</t>
    </rPh>
    <rPh sb="6" eb="8">
      <t>ザイダン</t>
    </rPh>
    <phoneticPr fontId="2"/>
  </si>
  <si>
    <t>-</t>
    <phoneticPr fontId="2"/>
  </si>
  <si>
    <t>瓦葺利夫人材育成基金</t>
    <rPh sb="0" eb="2">
      <t>カワラブキ</t>
    </rPh>
    <rPh sb="2" eb="4">
      <t>トシオ</t>
    </rPh>
    <rPh sb="4" eb="6">
      <t>ジンザイ</t>
    </rPh>
    <rPh sb="6" eb="8">
      <t>イクセイ</t>
    </rPh>
    <rPh sb="8" eb="10">
      <t>キキン</t>
    </rPh>
    <phoneticPr fontId="11"/>
  </si>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</sst>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cellStyleXfs>
  <cellXfs count="123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84389</c:v>
                </c:pt>
                <c:pt idx="1">
                  <c:v>83623</c:v>
                </c:pt>
                <c:pt idx="2">
                  <c:v>81768</c:v>
                </c:pt>
                <c:pt idx="3">
                  <c:v>65876</c:v>
                </c:pt>
                <c:pt idx="4">
                  <c:v>68468</c:v>
                </c:pt>
              </c:numCache>
            </c:numRef>
          </c:val>
          <c:smooth val="0"/>
          <c:extLst xmlns:c16r2="http://schemas.microsoft.com/office/drawing/2015/06/chart">
            <c:ext xmlns:c16="http://schemas.microsoft.com/office/drawing/2014/chart" uri="{C3380CC4-5D6E-409C-BE32-E72D297353CC}">
              <c16:uniqueId val="{00000000-C4F1-4E28-AB92-81773DDE713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78717</c:v>
                </c:pt>
                <c:pt idx="1">
                  <c:v>90787</c:v>
                </c:pt>
                <c:pt idx="2">
                  <c:v>170530</c:v>
                </c:pt>
                <c:pt idx="3">
                  <c:v>85486</c:v>
                </c:pt>
                <c:pt idx="4">
                  <c:v>92723</c:v>
                </c:pt>
              </c:numCache>
            </c:numRef>
          </c:val>
          <c:smooth val="0"/>
          <c:extLst xmlns:c16r2="http://schemas.microsoft.com/office/drawing/2015/06/chart">
            <c:ext xmlns:c16="http://schemas.microsoft.com/office/drawing/2014/chart" uri="{C3380CC4-5D6E-409C-BE32-E72D297353CC}">
              <c16:uniqueId val="{00000001-C4F1-4E28-AB92-81773DDE7139}"/>
            </c:ext>
          </c:extLst>
        </c:ser>
        <c:dLbls>
          <c:showLegendKey val="0"/>
          <c:showVal val="0"/>
          <c:showCatName val="0"/>
          <c:showSerName val="0"/>
          <c:showPercent val="0"/>
          <c:showBubbleSize val="0"/>
        </c:dLbls>
        <c:marker val="1"/>
        <c:smooth val="0"/>
        <c:axId val="361305848"/>
        <c:axId val="289463024"/>
      </c:lineChart>
      <c:catAx>
        <c:axId val="3613058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9463024"/>
        <c:crosses val="autoZero"/>
        <c:auto val="1"/>
        <c:lblAlgn val="ctr"/>
        <c:lblOffset val="100"/>
        <c:tickLblSkip val="1"/>
        <c:tickMarkSkip val="1"/>
        <c:noMultiLvlLbl val="0"/>
      </c:catAx>
      <c:valAx>
        <c:axId val="289463024"/>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13058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6.37</c:v>
                </c:pt>
                <c:pt idx="1">
                  <c:v>7.11</c:v>
                </c:pt>
                <c:pt idx="2">
                  <c:v>8.14</c:v>
                </c:pt>
                <c:pt idx="3">
                  <c:v>8.39</c:v>
                </c:pt>
                <c:pt idx="4">
                  <c:v>6.8</c:v>
                </c:pt>
              </c:numCache>
            </c:numRef>
          </c:val>
          <c:extLst xmlns:c16r2="http://schemas.microsoft.com/office/drawing/2015/06/chart">
            <c:ext xmlns:c16="http://schemas.microsoft.com/office/drawing/2014/chart" uri="{C3380CC4-5D6E-409C-BE32-E72D297353CC}">
              <c16:uniqueId val="{00000000-46A1-4E3F-B8E2-01E2236B68F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25.11</c:v>
                </c:pt>
                <c:pt idx="1">
                  <c:v>24.18</c:v>
                </c:pt>
                <c:pt idx="2">
                  <c:v>24.86</c:v>
                </c:pt>
                <c:pt idx="3">
                  <c:v>23.33</c:v>
                </c:pt>
                <c:pt idx="4">
                  <c:v>23.6</c:v>
                </c:pt>
              </c:numCache>
            </c:numRef>
          </c:val>
          <c:extLst xmlns:c16r2="http://schemas.microsoft.com/office/drawing/2015/06/chart">
            <c:ext xmlns:c16="http://schemas.microsoft.com/office/drawing/2014/chart" uri="{C3380CC4-5D6E-409C-BE32-E72D297353CC}">
              <c16:uniqueId val="{00000001-46A1-4E3F-B8E2-01E2236B68F2}"/>
            </c:ext>
          </c:extLst>
        </c:ser>
        <c:dLbls>
          <c:showLegendKey val="0"/>
          <c:showVal val="0"/>
          <c:showCatName val="0"/>
          <c:showSerName val="0"/>
          <c:showPercent val="0"/>
          <c:showBubbleSize val="0"/>
        </c:dLbls>
        <c:gapWidth val="250"/>
        <c:overlap val="100"/>
        <c:axId val="380093472"/>
        <c:axId val="3800938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2.36</c:v>
                </c:pt>
                <c:pt idx="1">
                  <c:v>-0.27</c:v>
                </c:pt>
                <c:pt idx="2">
                  <c:v>2.25</c:v>
                </c:pt>
                <c:pt idx="3">
                  <c:v>-1.76</c:v>
                </c:pt>
                <c:pt idx="4">
                  <c:v>-1.53</c:v>
                </c:pt>
              </c:numCache>
            </c:numRef>
          </c:val>
          <c:smooth val="0"/>
          <c:extLst xmlns:c16r2="http://schemas.microsoft.com/office/drawing/2015/06/chart">
            <c:ext xmlns:c16="http://schemas.microsoft.com/office/drawing/2014/chart" uri="{C3380CC4-5D6E-409C-BE32-E72D297353CC}">
              <c16:uniqueId val="{00000002-46A1-4E3F-B8E2-01E2236B68F2}"/>
            </c:ext>
          </c:extLst>
        </c:ser>
        <c:dLbls>
          <c:showLegendKey val="0"/>
          <c:showVal val="0"/>
          <c:showCatName val="0"/>
          <c:showSerName val="0"/>
          <c:showPercent val="0"/>
          <c:showBubbleSize val="0"/>
        </c:dLbls>
        <c:marker val="1"/>
        <c:smooth val="0"/>
        <c:axId val="380093472"/>
        <c:axId val="380093856"/>
      </c:lineChart>
      <c:catAx>
        <c:axId val="380093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80093856"/>
        <c:crosses val="autoZero"/>
        <c:auto val="1"/>
        <c:lblAlgn val="ctr"/>
        <c:lblOffset val="100"/>
        <c:tickLblSkip val="1"/>
        <c:tickMarkSkip val="1"/>
        <c:noMultiLvlLbl val="0"/>
      </c:catAx>
      <c:valAx>
        <c:axId val="3800938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0093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0.01</c:v>
                </c:pt>
                <c:pt idx="4">
                  <c:v>#N/A</c:v>
                </c:pt>
                <c:pt idx="5">
                  <c:v>0.02</c:v>
                </c:pt>
                <c:pt idx="6">
                  <c:v>#N/A</c:v>
                </c:pt>
                <c:pt idx="7">
                  <c:v>0.02</c:v>
                </c:pt>
                <c:pt idx="8">
                  <c:v>#N/A</c:v>
                </c:pt>
                <c:pt idx="9">
                  <c:v>0.01</c:v>
                </c:pt>
              </c:numCache>
            </c:numRef>
          </c:val>
          <c:extLst xmlns:c16r2="http://schemas.microsoft.com/office/drawing/2015/06/chart">
            <c:ext xmlns:c16="http://schemas.microsoft.com/office/drawing/2014/chart" uri="{C3380CC4-5D6E-409C-BE32-E72D297353CC}">
              <c16:uniqueId val="{00000000-A425-465E-8122-005D04AA7BD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A425-465E-8122-005D04AA7BDA}"/>
            </c:ext>
          </c:extLst>
        </c:ser>
        <c:ser>
          <c:idx val="2"/>
          <c:order val="2"/>
          <c:tx>
            <c:strRef>
              <c:f>データシート!$A$29</c:f>
              <c:strCache>
                <c:ptCount val="1"/>
                <c:pt idx="0">
                  <c:v>北茨城市介護保険事業特別会計（介護サービス事業勘定）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0.01</c:v>
                </c:pt>
                <c:pt idx="2">
                  <c:v>#N/A</c:v>
                </c:pt>
                <c:pt idx="3">
                  <c:v>0.02</c:v>
                </c:pt>
                <c:pt idx="4">
                  <c:v>#N/A</c:v>
                </c:pt>
                <c:pt idx="5">
                  <c:v>0.02</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2-A425-465E-8122-005D04AA7BDA}"/>
            </c:ext>
          </c:extLst>
        </c:ser>
        <c:ser>
          <c:idx val="3"/>
          <c:order val="3"/>
          <c:tx>
            <c:strRef>
              <c:f>データシート!$A$30</c:f>
              <c:strCache>
                <c:ptCount val="1"/>
                <c:pt idx="0">
                  <c:v>北茨城市漁業集落排水事業特別会計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0.01</c:v>
                </c:pt>
                <c:pt idx="2">
                  <c:v>#N/A</c:v>
                </c:pt>
                <c:pt idx="3">
                  <c:v>0.02</c:v>
                </c:pt>
                <c:pt idx="4">
                  <c:v>#N/A</c:v>
                </c:pt>
                <c:pt idx="5">
                  <c:v>0.01</c:v>
                </c:pt>
                <c:pt idx="6">
                  <c:v>#N/A</c:v>
                </c:pt>
                <c:pt idx="7">
                  <c:v>0.02</c:v>
                </c:pt>
                <c:pt idx="8">
                  <c:v>#N/A</c:v>
                </c:pt>
                <c:pt idx="9">
                  <c:v>0.03</c:v>
                </c:pt>
              </c:numCache>
            </c:numRef>
          </c:val>
          <c:extLst xmlns:c16r2="http://schemas.microsoft.com/office/drawing/2015/06/chart">
            <c:ext xmlns:c16="http://schemas.microsoft.com/office/drawing/2014/chart" uri="{C3380CC4-5D6E-409C-BE32-E72D297353CC}">
              <c16:uniqueId val="{00000003-A425-465E-8122-005D04AA7BDA}"/>
            </c:ext>
          </c:extLst>
        </c:ser>
        <c:ser>
          <c:idx val="4"/>
          <c:order val="4"/>
          <c:tx>
            <c:strRef>
              <c:f>データシート!$A$31</c:f>
              <c:strCache>
                <c:ptCount val="1"/>
                <c:pt idx="0">
                  <c:v>北茨城市公共下水道事業特別会計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0.11</c:v>
                </c:pt>
                <c:pt idx="2">
                  <c:v>#N/A</c:v>
                </c:pt>
                <c:pt idx="3">
                  <c:v>0.1</c:v>
                </c:pt>
                <c:pt idx="4">
                  <c:v>#N/A</c:v>
                </c:pt>
                <c:pt idx="5">
                  <c:v>0.11</c:v>
                </c:pt>
                <c:pt idx="6">
                  <c:v>#N/A</c:v>
                </c:pt>
                <c:pt idx="7">
                  <c:v>0.11</c:v>
                </c:pt>
                <c:pt idx="8">
                  <c:v>#N/A</c:v>
                </c:pt>
                <c:pt idx="9">
                  <c:v>0.11</c:v>
                </c:pt>
              </c:numCache>
            </c:numRef>
          </c:val>
          <c:extLst xmlns:c16r2="http://schemas.microsoft.com/office/drawing/2015/06/chart">
            <c:ext xmlns:c16="http://schemas.microsoft.com/office/drawing/2014/chart" uri="{C3380CC4-5D6E-409C-BE32-E72D297353CC}">
              <c16:uniqueId val="{00000004-A425-465E-8122-005D04AA7BDA}"/>
            </c:ext>
          </c:extLst>
        </c:ser>
        <c:ser>
          <c:idx val="5"/>
          <c:order val="5"/>
          <c:tx>
            <c:strRef>
              <c:f>データシート!$A$32</c:f>
              <c:strCache>
                <c:ptCount val="1"/>
                <c:pt idx="0">
                  <c:v>北茨城市介護保険事業特別会計（保険事業勘定）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1.85</c:v>
                </c:pt>
                <c:pt idx="2">
                  <c:v>#N/A</c:v>
                </c:pt>
                <c:pt idx="3">
                  <c:v>1.26</c:v>
                </c:pt>
                <c:pt idx="4">
                  <c:v>#N/A</c:v>
                </c:pt>
                <c:pt idx="5">
                  <c:v>1.0900000000000001</c:v>
                </c:pt>
                <c:pt idx="6">
                  <c:v>#N/A</c:v>
                </c:pt>
                <c:pt idx="7">
                  <c:v>1.67</c:v>
                </c:pt>
                <c:pt idx="8">
                  <c:v>#N/A</c:v>
                </c:pt>
                <c:pt idx="9">
                  <c:v>1.42</c:v>
                </c:pt>
              </c:numCache>
            </c:numRef>
          </c:val>
          <c:extLst xmlns:c16r2="http://schemas.microsoft.com/office/drawing/2015/06/chart">
            <c:ext xmlns:c16="http://schemas.microsoft.com/office/drawing/2014/chart" uri="{C3380CC4-5D6E-409C-BE32-E72D297353CC}">
              <c16:uniqueId val="{00000005-A425-465E-8122-005D04AA7BDA}"/>
            </c:ext>
          </c:extLst>
        </c:ser>
        <c:ser>
          <c:idx val="6"/>
          <c:order val="6"/>
          <c:tx>
            <c:strRef>
              <c:f>データシート!$A$33</c:f>
              <c:strCache>
                <c:ptCount val="1"/>
                <c:pt idx="0">
                  <c:v>北茨城市工業用水道事業会計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5.14</c:v>
                </c:pt>
                <c:pt idx="2">
                  <c:v>#N/A</c:v>
                </c:pt>
                <c:pt idx="3">
                  <c:v>4.79</c:v>
                </c:pt>
                <c:pt idx="4">
                  <c:v>#N/A</c:v>
                </c:pt>
                <c:pt idx="5">
                  <c:v>4.13</c:v>
                </c:pt>
                <c:pt idx="6">
                  <c:v>#N/A</c:v>
                </c:pt>
                <c:pt idx="7">
                  <c:v>3.76</c:v>
                </c:pt>
                <c:pt idx="8">
                  <c:v>#N/A</c:v>
                </c:pt>
                <c:pt idx="9">
                  <c:v>3.32</c:v>
                </c:pt>
              </c:numCache>
            </c:numRef>
          </c:val>
          <c:extLst xmlns:c16r2="http://schemas.microsoft.com/office/drawing/2015/06/chart">
            <c:ext xmlns:c16="http://schemas.microsoft.com/office/drawing/2014/chart" uri="{C3380CC4-5D6E-409C-BE32-E72D297353CC}">
              <c16:uniqueId val="{00000006-A425-465E-8122-005D04AA7BDA}"/>
            </c:ext>
          </c:extLst>
        </c:ser>
        <c:ser>
          <c:idx val="7"/>
          <c:order val="7"/>
          <c:tx>
            <c:strRef>
              <c:f>データシート!$A$34</c:f>
              <c:strCache>
                <c:ptCount val="1"/>
                <c:pt idx="0">
                  <c:v>北茨城市国民健康保険事業特別会計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3.22</c:v>
                </c:pt>
                <c:pt idx="2">
                  <c:v>#N/A</c:v>
                </c:pt>
                <c:pt idx="3">
                  <c:v>3.32</c:v>
                </c:pt>
                <c:pt idx="4">
                  <c:v>#N/A</c:v>
                </c:pt>
                <c:pt idx="5">
                  <c:v>1.1399999999999999</c:v>
                </c:pt>
                <c:pt idx="6">
                  <c:v>#N/A</c:v>
                </c:pt>
                <c:pt idx="7">
                  <c:v>1.64</c:v>
                </c:pt>
                <c:pt idx="8">
                  <c:v>#N/A</c:v>
                </c:pt>
                <c:pt idx="9">
                  <c:v>3.42</c:v>
                </c:pt>
              </c:numCache>
            </c:numRef>
          </c:val>
          <c:extLst xmlns:c16r2="http://schemas.microsoft.com/office/drawing/2015/06/chart">
            <c:ext xmlns:c16="http://schemas.microsoft.com/office/drawing/2014/chart" uri="{C3380CC4-5D6E-409C-BE32-E72D297353CC}">
              <c16:uniqueId val="{00000007-A425-465E-8122-005D04AA7BD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6.36</c:v>
                </c:pt>
                <c:pt idx="2">
                  <c:v>#N/A</c:v>
                </c:pt>
                <c:pt idx="3">
                  <c:v>7.1</c:v>
                </c:pt>
                <c:pt idx="4">
                  <c:v>#N/A</c:v>
                </c:pt>
                <c:pt idx="5">
                  <c:v>8.1199999999999992</c:v>
                </c:pt>
                <c:pt idx="6">
                  <c:v>#N/A</c:v>
                </c:pt>
                <c:pt idx="7">
                  <c:v>8.3800000000000008</c:v>
                </c:pt>
                <c:pt idx="8">
                  <c:v>#N/A</c:v>
                </c:pt>
                <c:pt idx="9">
                  <c:v>6.78</c:v>
                </c:pt>
              </c:numCache>
            </c:numRef>
          </c:val>
          <c:extLst xmlns:c16r2="http://schemas.microsoft.com/office/drawing/2015/06/chart">
            <c:ext xmlns:c16="http://schemas.microsoft.com/office/drawing/2014/chart" uri="{C3380CC4-5D6E-409C-BE32-E72D297353CC}">
              <c16:uniqueId val="{00000008-A425-465E-8122-005D04AA7BDA}"/>
            </c:ext>
          </c:extLst>
        </c:ser>
        <c:ser>
          <c:idx val="9"/>
          <c:order val="9"/>
          <c:tx>
            <c:strRef>
              <c:f>データシート!$A$36</c:f>
              <c:strCache>
                <c:ptCount val="1"/>
                <c:pt idx="0">
                  <c:v>北茨城市水道事業会計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6.1</c:v>
                </c:pt>
                <c:pt idx="2">
                  <c:v>#N/A</c:v>
                </c:pt>
                <c:pt idx="3">
                  <c:v>6.72</c:v>
                </c:pt>
                <c:pt idx="4">
                  <c:v>#N/A</c:v>
                </c:pt>
                <c:pt idx="5">
                  <c:v>7.97</c:v>
                </c:pt>
                <c:pt idx="6">
                  <c:v>#N/A</c:v>
                </c:pt>
                <c:pt idx="7">
                  <c:v>9.16</c:v>
                </c:pt>
                <c:pt idx="8">
                  <c:v>#N/A</c:v>
                </c:pt>
                <c:pt idx="9">
                  <c:v>9.52</c:v>
                </c:pt>
              </c:numCache>
            </c:numRef>
          </c:val>
          <c:extLst xmlns:c16r2="http://schemas.microsoft.com/office/drawing/2015/06/chart">
            <c:ext xmlns:c16="http://schemas.microsoft.com/office/drawing/2014/chart" uri="{C3380CC4-5D6E-409C-BE32-E72D297353CC}">
              <c16:uniqueId val="{00000009-A425-465E-8122-005D04AA7BDA}"/>
            </c:ext>
          </c:extLst>
        </c:ser>
        <c:dLbls>
          <c:showLegendKey val="0"/>
          <c:showVal val="0"/>
          <c:showCatName val="0"/>
          <c:showSerName val="0"/>
          <c:showPercent val="0"/>
          <c:showBubbleSize val="0"/>
        </c:dLbls>
        <c:gapWidth val="150"/>
        <c:overlap val="100"/>
        <c:axId val="386759984"/>
        <c:axId val="382282752"/>
      </c:barChart>
      <c:catAx>
        <c:axId val="386759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82282752"/>
        <c:crosses val="autoZero"/>
        <c:auto val="1"/>
        <c:lblAlgn val="ctr"/>
        <c:lblOffset val="100"/>
        <c:tickLblSkip val="1"/>
        <c:tickMarkSkip val="1"/>
        <c:noMultiLvlLbl val="0"/>
      </c:catAx>
      <c:valAx>
        <c:axId val="3822827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67599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1373</c:v>
                </c:pt>
                <c:pt idx="5">
                  <c:v>1408</c:v>
                </c:pt>
                <c:pt idx="8">
                  <c:v>1348</c:v>
                </c:pt>
                <c:pt idx="11">
                  <c:v>1328</c:v>
                </c:pt>
                <c:pt idx="14">
                  <c:v>1320</c:v>
                </c:pt>
              </c:numCache>
            </c:numRef>
          </c:val>
          <c:extLst xmlns:c16r2="http://schemas.microsoft.com/office/drawing/2015/06/chart">
            <c:ext xmlns:c16="http://schemas.microsoft.com/office/drawing/2014/chart" uri="{C3380CC4-5D6E-409C-BE32-E72D297353CC}">
              <c16:uniqueId val="{00000000-BDEE-4BCB-B66A-EECACE3FA3A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DEE-4BCB-B66A-EECACE3FA3A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26</c:v>
                </c:pt>
                <c:pt idx="3">
                  <c:v>26</c:v>
                </c:pt>
                <c:pt idx="6">
                  <c:v>26</c:v>
                </c:pt>
                <c:pt idx="9">
                  <c:v>32</c:v>
                </c:pt>
                <c:pt idx="12">
                  <c:v>29</c:v>
                </c:pt>
              </c:numCache>
            </c:numRef>
          </c:val>
          <c:extLst xmlns:c16r2="http://schemas.microsoft.com/office/drawing/2015/06/chart">
            <c:ext xmlns:c16="http://schemas.microsoft.com/office/drawing/2014/chart" uri="{C3380CC4-5D6E-409C-BE32-E72D297353CC}">
              <c16:uniqueId val="{00000002-BDEE-4BCB-B66A-EECACE3FA3A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47</c:v>
                </c:pt>
                <c:pt idx="3">
                  <c:v>35</c:v>
                </c:pt>
                <c:pt idx="6">
                  <c:v>24</c:v>
                </c:pt>
                <c:pt idx="9">
                  <c:v>22</c:v>
                </c:pt>
                <c:pt idx="12">
                  <c:v>14</c:v>
                </c:pt>
              </c:numCache>
            </c:numRef>
          </c:val>
          <c:extLst xmlns:c16r2="http://schemas.microsoft.com/office/drawing/2015/06/chart">
            <c:ext xmlns:c16="http://schemas.microsoft.com/office/drawing/2014/chart" uri="{C3380CC4-5D6E-409C-BE32-E72D297353CC}">
              <c16:uniqueId val="{00000003-BDEE-4BCB-B66A-EECACE3FA3A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407</c:v>
                </c:pt>
                <c:pt idx="3">
                  <c:v>458</c:v>
                </c:pt>
                <c:pt idx="6">
                  <c:v>484</c:v>
                </c:pt>
                <c:pt idx="9">
                  <c:v>416</c:v>
                </c:pt>
                <c:pt idx="12">
                  <c:v>403</c:v>
                </c:pt>
              </c:numCache>
            </c:numRef>
          </c:val>
          <c:extLst xmlns:c16r2="http://schemas.microsoft.com/office/drawing/2015/06/chart">
            <c:ext xmlns:c16="http://schemas.microsoft.com/office/drawing/2014/chart" uri="{C3380CC4-5D6E-409C-BE32-E72D297353CC}">
              <c16:uniqueId val="{00000004-BDEE-4BCB-B66A-EECACE3FA3A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DEE-4BCB-B66A-EECACE3FA3A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DEE-4BCB-B66A-EECACE3FA3A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1629</c:v>
                </c:pt>
                <c:pt idx="3">
                  <c:v>1580</c:v>
                </c:pt>
                <c:pt idx="6">
                  <c:v>1491</c:v>
                </c:pt>
                <c:pt idx="9">
                  <c:v>1511</c:v>
                </c:pt>
                <c:pt idx="12">
                  <c:v>1636</c:v>
                </c:pt>
              </c:numCache>
            </c:numRef>
          </c:val>
          <c:extLst xmlns:c16r2="http://schemas.microsoft.com/office/drawing/2015/06/chart">
            <c:ext xmlns:c16="http://schemas.microsoft.com/office/drawing/2014/chart" uri="{C3380CC4-5D6E-409C-BE32-E72D297353CC}">
              <c16:uniqueId val="{00000007-BDEE-4BCB-B66A-EECACE3FA3AC}"/>
            </c:ext>
          </c:extLst>
        </c:ser>
        <c:dLbls>
          <c:showLegendKey val="0"/>
          <c:showVal val="0"/>
          <c:showCatName val="0"/>
          <c:showSerName val="0"/>
          <c:showPercent val="0"/>
          <c:showBubbleSize val="0"/>
        </c:dLbls>
        <c:gapWidth val="100"/>
        <c:overlap val="100"/>
        <c:axId val="382523896"/>
        <c:axId val="3798811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736</c:v>
                </c:pt>
                <c:pt idx="2">
                  <c:v>#N/A</c:v>
                </c:pt>
                <c:pt idx="3">
                  <c:v>#N/A</c:v>
                </c:pt>
                <c:pt idx="4">
                  <c:v>691</c:v>
                </c:pt>
                <c:pt idx="5">
                  <c:v>#N/A</c:v>
                </c:pt>
                <c:pt idx="6">
                  <c:v>#N/A</c:v>
                </c:pt>
                <c:pt idx="7">
                  <c:v>677</c:v>
                </c:pt>
                <c:pt idx="8">
                  <c:v>#N/A</c:v>
                </c:pt>
                <c:pt idx="9">
                  <c:v>#N/A</c:v>
                </c:pt>
                <c:pt idx="10">
                  <c:v>653</c:v>
                </c:pt>
                <c:pt idx="11">
                  <c:v>#N/A</c:v>
                </c:pt>
                <c:pt idx="12">
                  <c:v>#N/A</c:v>
                </c:pt>
                <c:pt idx="13">
                  <c:v>762</c:v>
                </c:pt>
                <c:pt idx="14">
                  <c:v>#N/A</c:v>
                </c:pt>
              </c:numCache>
            </c:numRef>
          </c:val>
          <c:smooth val="0"/>
          <c:extLst xmlns:c16r2="http://schemas.microsoft.com/office/drawing/2015/06/chart">
            <c:ext xmlns:c16="http://schemas.microsoft.com/office/drawing/2014/chart" uri="{C3380CC4-5D6E-409C-BE32-E72D297353CC}">
              <c16:uniqueId val="{00000008-BDEE-4BCB-B66A-EECACE3FA3AC}"/>
            </c:ext>
          </c:extLst>
        </c:ser>
        <c:dLbls>
          <c:showLegendKey val="0"/>
          <c:showVal val="0"/>
          <c:showCatName val="0"/>
          <c:showSerName val="0"/>
          <c:showPercent val="0"/>
          <c:showBubbleSize val="0"/>
        </c:dLbls>
        <c:marker val="1"/>
        <c:smooth val="0"/>
        <c:axId val="382523896"/>
        <c:axId val="379881136"/>
      </c:lineChart>
      <c:catAx>
        <c:axId val="382523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79881136"/>
        <c:crosses val="autoZero"/>
        <c:auto val="1"/>
        <c:lblAlgn val="ctr"/>
        <c:lblOffset val="100"/>
        <c:tickLblSkip val="1"/>
        <c:tickMarkSkip val="1"/>
        <c:noMultiLvlLbl val="0"/>
      </c:catAx>
      <c:valAx>
        <c:axId val="3798811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2523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13257</c:v>
                </c:pt>
                <c:pt idx="5">
                  <c:v>13655</c:v>
                </c:pt>
                <c:pt idx="8">
                  <c:v>14619</c:v>
                </c:pt>
                <c:pt idx="11">
                  <c:v>14945</c:v>
                </c:pt>
                <c:pt idx="14">
                  <c:v>14845</c:v>
                </c:pt>
              </c:numCache>
            </c:numRef>
          </c:val>
          <c:extLst xmlns:c16r2="http://schemas.microsoft.com/office/drawing/2015/06/chart">
            <c:ext xmlns:c16="http://schemas.microsoft.com/office/drawing/2014/chart" uri="{C3380CC4-5D6E-409C-BE32-E72D297353CC}">
              <c16:uniqueId val="{00000000-9FC0-455F-B8D3-7238511AF69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2510</c:v>
                </c:pt>
                <c:pt idx="5">
                  <c:v>2530</c:v>
                </c:pt>
                <c:pt idx="8">
                  <c:v>2461</c:v>
                </c:pt>
                <c:pt idx="11">
                  <c:v>2385</c:v>
                </c:pt>
                <c:pt idx="14">
                  <c:v>2446</c:v>
                </c:pt>
              </c:numCache>
            </c:numRef>
          </c:val>
          <c:extLst xmlns:c16r2="http://schemas.microsoft.com/office/drawing/2015/06/chart">
            <c:ext xmlns:c16="http://schemas.microsoft.com/office/drawing/2014/chart" uri="{C3380CC4-5D6E-409C-BE32-E72D297353CC}">
              <c16:uniqueId val="{00000001-9FC0-455F-B8D3-7238511AF69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3432</c:v>
                </c:pt>
                <c:pt idx="5">
                  <c:v>3473</c:v>
                </c:pt>
                <c:pt idx="8">
                  <c:v>3897</c:v>
                </c:pt>
                <c:pt idx="11">
                  <c:v>3722</c:v>
                </c:pt>
                <c:pt idx="14">
                  <c:v>3683</c:v>
                </c:pt>
              </c:numCache>
            </c:numRef>
          </c:val>
          <c:extLst xmlns:c16r2="http://schemas.microsoft.com/office/drawing/2015/06/chart">
            <c:ext xmlns:c16="http://schemas.microsoft.com/office/drawing/2014/chart" uri="{C3380CC4-5D6E-409C-BE32-E72D297353CC}">
              <c16:uniqueId val="{00000002-9FC0-455F-B8D3-7238511AF69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FC0-455F-B8D3-7238511AF69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FC0-455F-B8D3-7238511AF69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15</c:v>
                </c:pt>
                <c:pt idx="3">
                  <c:v>12</c:v>
                </c:pt>
                <c:pt idx="6">
                  <c:v>11</c:v>
                </c:pt>
                <c:pt idx="9">
                  <c:v>10</c:v>
                </c:pt>
                <c:pt idx="12">
                  <c:v>6</c:v>
                </c:pt>
              </c:numCache>
            </c:numRef>
          </c:val>
          <c:extLst xmlns:c16r2="http://schemas.microsoft.com/office/drawing/2015/06/chart">
            <c:ext xmlns:c16="http://schemas.microsoft.com/office/drawing/2014/chart" uri="{C3380CC4-5D6E-409C-BE32-E72D297353CC}">
              <c16:uniqueId val="{00000005-9FC0-455F-B8D3-7238511AF69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3631</c:v>
                </c:pt>
                <c:pt idx="3">
                  <c:v>3456</c:v>
                </c:pt>
                <c:pt idx="6">
                  <c:v>3007</c:v>
                </c:pt>
                <c:pt idx="9">
                  <c:v>2922</c:v>
                </c:pt>
                <c:pt idx="12">
                  <c:v>2893</c:v>
                </c:pt>
              </c:numCache>
            </c:numRef>
          </c:val>
          <c:extLst xmlns:c16r2="http://schemas.microsoft.com/office/drawing/2015/06/chart">
            <c:ext xmlns:c16="http://schemas.microsoft.com/office/drawing/2014/chart" uri="{C3380CC4-5D6E-409C-BE32-E72D297353CC}">
              <c16:uniqueId val="{00000006-9FC0-455F-B8D3-7238511AF69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322</c:v>
                </c:pt>
                <c:pt idx="3">
                  <c:v>264</c:v>
                </c:pt>
                <c:pt idx="6">
                  <c:v>208</c:v>
                </c:pt>
                <c:pt idx="9">
                  <c:v>165</c:v>
                </c:pt>
                <c:pt idx="12">
                  <c:v>137</c:v>
                </c:pt>
              </c:numCache>
            </c:numRef>
          </c:val>
          <c:extLst xmlns:c16r2="http://schemas.microsoft.com/office/drawing/2015/06/chart">
            <c:ext xmlns:c16="http://schemas.microsoft.com/office/drawing/2014/chart" uri="{C3380CC4-5D6E-409C-BE32-E72D297353CC}">
              <c16:uniqueId val="{00000007-9FC0-455F-B8D3-7238511AF69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6250</c:v>
                </c:pt>
                <c:pt idx="3">
                  <c:v>6617</c:v>
                </c:pt>
                <c:pt idx="6">
                  <c:v>6412</c:v>
                </c:pt>
                <c:pt idx="9">
                  <c:v>6393</c:v>
                </c:pt>
                <c:pt idx="12">
                  <c:v>5961</c:v>
                </c:pt>
              </c:numCache>
            </c:numRef>
          </c:val>
          <c:extLst xmlns:c16r2="http://schemas.microsoft.com/office/drawing/2015/06/chart">
            <c:ext xmlns:c16="http://schemas.microsoft.com/office/drawing/2014/chart" uri="{C3380CC4-5D6E-409C-BE32-E72D297353CC}">
              <c16:uniqueId val="{00000008-9FC0-455F-B8D3-7238511AF69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184</c:v>
                </c:pt>
                <c:pt idx="3">
                  <c:v>158</c:v>
                </c:pt>
                <c:pt idx="6">
                  <c:v>132</c:v>
                </c:pt>
                <c:pt idx="9">
                  <c:v>100</c:v>
                </c:pt>
                <c:pt idx="12">
                  <c:v>71</c:v>
                </c:pt>
              </c:numCache>
            </c:numRef>
          </c:val>
          <c:extLst xmlns:c16r2="http://schemas.microsoft.com/office/drawing/2015/06/chart">
            <c:ext xmlns:c16="http://schemas.microsoft.com/office/drawing/2014/chart" uri="{C3380CC4-5D6E-409C-BE32-E72D297353CC}">
              <c16:uniqueId val="{00000009-9FC0-455F-B8D3-7238511AF69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15164</c:v>
                </c:pt>
                <c:pt idx="3">
                  <c:v>16691</c:v>
                </c:pt>
                <c:pt idx="6">
                  <c:v>19794</c:v>
                </c:pt>
                <c:pt idx="9">
                  <c:v>20594</c:v>
                </c:pt>
                <c:pt idx="12">
                  <c:v>21191</c:v>
                </c:pt>
              </c:numCache>
            </c:numRef>
          </c:val>
          <c:extLst xmlns:c16r2="http://schemas.microsoft.com/office/drawing/2015/06/chart">
            <c:ext xmlns:c16="http://schemas.microsoft.com/office/drawing/2014/chart" uri="{C3380CC4-5D6E-409C-BE32-E72D297353CC}">
              <c16:uniqueId val="{0000000A-9FC0-455F-B8D3-7238511AF692}"/>
            </c:ext>
          </c:extLst>
        </c:ser>
        <c:dLbls>
          <c:showLegendKey val="0"/>
          <c:showVal val="0"/>
          <c:showCatName val="0"/>
          <c:showSerName val="0"/>
          <c:showPercent val="0"/>
          <c:showBubbleSize val="0"/>
        </c:dLbls>
        <c:gapWidth val="100"/>
        <c:overlap val="100"/>
        <c:axId val="390482176"/>
        <c:axId val="3904802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6366</c:v>
                </c:pt>
                <c:pt idx="2">
                  <c:v>#N/A</c:v>
                </c:pt>
                <c:pt idx="3">
                  <c:v>#N/A</c:v>
                </c:pt>
                <c:pt idx="4">
                  <c:v>7539</c:v>
                </c:pt>
                <c:pt idx="5">
                  <c:v>#N/A</c:v>
                </c:pt>
                <c:pt idx="6">
                  <c:v>#N/A</c:v>
                </c:pt>
                <c:pt idx="7">
                  <c:v>8586</c:v>
                </c:pt>
                <c:pt idx="8">
                  <c:v>#N/A</c:v>
                </c:pt>
                <c:pt idx="9">
                  <c:v>#N/A</c:v>
                </c:pt>
                <c:pt idx="10">
                  <c:v>9130</c:v>
                </c:pt>
                <c:pt idx="11">
                  <c:v>#N/A</c:v>
                </c:pt>
                <c:pt idx="12">
                  <c:v>#N/A</c:v>
                </c:pt>
                <c:pt idx="13">
                  <c:v>9285</c:v>
                </c:pt>
                <c:pt idx="14">
                  <c:v>#N/A</c:v>
                </c:pt>
              </c:numCache>
            </c:numRef>
          </c:val>
          <c:smooth val="0"/>
          <c:extLst xmlns:c16r2="http://schemas.microsoft.com/office/drawing/2015/06/chart">
            <c:ext xmlns:c16="http://schemas.microsoft.com/office/drawing/2014/chart" uri="{C3380CC4-5D6E-409C-BE32-E72D297353CC}">
              <c16:uniqueId val="{0000000B-9FC0-455F-B8D3-7238511AF692}"/>
            </c:ext>
          </c:extLst>
        </c:ser>
        <c:dLbls>
          <c:showLegendKey val="0"/>
          <c:showVal val="0"/>
          <c:showCatName val="0"/>
          <c:showSerName val="0"/>
          <c:showPercent val="0"/>
          <c:showBubbleSize val="0"/>
        </c:dLbls>
        <c:marker val="1"/>
        <c:smooth val="0"/>
        <c:axId val="390482176"/>
        <c:axId val="390480216"/>
      </c:lineChart>
      <c:catAx>
        <c:axId val="390482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90480216"/>
        <c:crosses val="autoZero"/>
        <c:auto val="1"/>
        <c:lblAlgn val="ctr"/>
        <c:lblOffset val="100"/>
        <c:tickLblSkip val="1"/>
        <c:tickMarkSkip val="1"/>
        <c:noMultiLvlLbl val="0"/>
      </c:catAx>
      <c:valAx>
        <c:axId val="3904802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0482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2525</c:v>
                </c:pt>
                <c:pt idx="1">
                  <c:v>2336</c:v>
                </c:pt>
                <c:pt idx="2">
                  <c:v>2347</c:v>
                </c:pt>
              </c:numCache>
            </c:numRef>
          </c:val>
          <c:extLst xmlns:c16r2="http://schemas.microsoft.com/office/drawing/2015/06/chart">
            <c:ext xmlns:c16="http://schemas.microsoft.com/office/drawing/2014/chart" uri="{C3380CC4-5D6E-409C-BE32-E72D297353CC}">
              <c16:uniqueId val="{00000000-FBE5-4F6D-8815-634930F2075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128</c:v>
                </c:pt>
                <c:pt idx="1">
                  <c:v>129</c:v>
                </c:pt>
                <c:pt idx="2">
                  <c:v>168</c:v>
                </c:pt>
              </c:numCache>
            </c:numRef>
          </c:val>
          <c:extLst xmlns:c16r2="http://schemas.microsoft.com/office/drawing/2015/06/chart">
            <c:ext xmlns:c16="http://schemas.microsoft.com/office/drawing/2014/chart" uri="{C3380CC4-5D6E-409C-BE32-E72D297353CC}">
              <c16:uniqueId val="{00000001-FBE5-4F6D-8815-634930F2075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3904</c:v>
                </c:pt>
                <c:pt idx="1">
                  <c:v>3666</c:v>
                </c:pt>
                <c:pt idx="2">
                  <c:v>3305</c:v>
                </c:pt>
              </c:numCache>
            </c:numRef>
          </c:val>
          <c:extLst xmlns:c16r2="http://schemas.microsoft.com/office/drawing/2015/06/chart">
            <c:ext xmlns:c16="http://schemas.microsoft.com/office/drawing/2014/chart" uri="{C3380CC4-5D6E-409C-BE32-E72D297353CC}">
              <c16:uniqueId val="{00000002-FBE5-4F6D-8815-634930F2075C}"/>
            </c:ext>
          </c:extLst>
        </c:ser>
        <c:dLbls>
          <c:showLegendKey val="0"/>
          <c:showVal val="0"/>
          <c:showCatName val="0"/>
          <c:showSerName val="0"/>
          <c:showPercent val="0"/>
          <c:showBubbleSize val="0"/>
        </c:dLbls>
        <c:gapWidth val="120"/>
        <c:overlap val="100"/>
        <c:axId val="390479040"/>
        <c:axId val="390479824"/>
      </c:barChart>
      <c:catAx>
        <c:axId val="39047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90479824"/>
        <c:crosses val="autoZero"/>
        <c:auto val="1"/>
        <c:lblAlgn val="ctr"/>
        <c:lblOffset val="100"/>
        <c:tickLblSkip val="1"/>
        <c:tickMarkSkip val="1"/>
        <c:noMultiLvlLbl val="0"/>
      </c:catAx>
      <c:valAx>
        <c:axId val="3904798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9047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茨城県北茨城市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近年、公債費は、建設事業等の財源として発行した地方債償還額の減少により、減額傾向であったが、平成２８年度以降、消防庁舎、図書館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、小中一貫校</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建設事業等に係る地方債償還が発生したことなどにより増加傾向に転じた。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今後も増加傾向は続くと予想されるため、繰上償還を実施するなど適正な地方債管理に努める。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公営企業債の元利償還金に対する繰入金は、落ち着きを見せてはいるものの、市民病院建設に係る企業債償還繰出金は続くため、大きな減額はないと予想される。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も公共施設老朽化対策は続くこととなるが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、後世に負担を残さないような地方債管理等を念頭に置き財政運営に努める。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茨城県北茨城市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一般会計等における地方債の現在高については、近年減少傾向にあったが、消防庁舎、図書館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、小中一貫校</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等の建設事業の実施により、平成２５年度以降増額傾向となっている。さらに、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平成２９年度に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都市公園整備事業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が終了した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ことから、現在高が増加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公営企業債等見込額は、市民病院建設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う一般会計負担分があるため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高い水準となっている。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退職手当負担見込額は、減少傾向が続いている。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今後は、将来負担比率（分子）が増加することが予想されるため、過度に将来負担が発生しないよう心がけ財政運営等を行っていく。</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充当可能財源等については、財政調整基金を着実に積み増してきたため、充当可能基金が安定している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は、少子高齢化の進行等に伴う経常経費の増額が見込まれ、一般財源が厳しい状況になることも予想されるので、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引き続き適正な基金残高の管理に努める。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茨城県北茨城市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財政調整基金及び減債基金においては約５千万円を積み立てたほか、環境保全基金、ふるさと応援基金、都市整備基金などは積立を行ったが、東日本大震災復興交付金基金から高台公園整備、津波避難道路整備事業費などに充当するなどにより、約４億円取り崩したことから、基金全体で約３億円の減となっ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は、公債費や扶助費などの経常経費増に伴い一般財源も厳しい状況になることも予想されるため、財政調整基金及び減債基金を適正に管理する。しかしながら、今後は、水産業共同利用施設整備事業、津波避難道路整備事業など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東日本大震災復興交付金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事業の進捗に伴う復興交付金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からの多額の取り崩しを行う予定であるため、基金全体では減額となる見込みである。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東日本大震災復興交付金基金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：東日本大震災からの復興のため事業を実施。</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瓦葺利夫人材育成基金：次代を担う有為な人材の育成に資するための基金。</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都市整備事業基金：都市施設の整備を目的とする事業の効率的な推進。</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東日本大震災復興交付金基金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において、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高台公園整備、津波避難道路整備事業費などに充当するなどにより、約４億円取り崩したことによる減額。</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東日本大震災復興交付金基金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：国の交付金を積み立てており、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水産業共同利用施設整備事業、津波避難道路整備事業など</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に充当予定。</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都市整備事業基金　　</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：市有地売払収入を積み立てており、多目的屋内スポーツ施設整備事業、市民ふれあいセンター</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駐車場整備事業等に、充当予定。</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瓦葺利夫人材育成基金</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：寄附を原資に積立てを行い、市独自の給付型奨学資金制度に充当予定。</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法人市民税が好調であったことなどによる市税収入の増、市民病院に対する不良債務解消のための繰出金が大きく減額となったことから、一般財源不足を生じることがなかったため、財政調整基金からの取り崩しは行わなかっ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今後は、公債費や扶助費などの経常経費増に伴い一般財源も厳しい状況になることも予想</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される中、老朽化に伴う磯原中学校建設事業が控えているため、多額の一般財源が必要であるため、適正な基金管理に努める。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茨城県市町村振興資金（無利子分）３千９百万円の積立を行ったことによる増加。</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平成２５年度以降</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消防庁舎、図書館、小中一貫校、都市公園拡張などの大規模建設事業</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に係る地方債償還が生じるなど</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増加傾向にな</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ることから、地方債の繰上償還等の公債費抑制のため活用予定。</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44,206
43,992
186.80
20,075,223
18,754,141
675,959
9,947,093
21,190,905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105.2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市税は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、市民税において、平成２８年度以降、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法人の業績好調により、法人市民税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の収入が多くなっている。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個人市民税も人口減少の中、大きな減少もなく推移している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固定資産税において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、土地の減額はあるものの、家屋・償却資産が比較的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安定している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、市税全体でも、大きく減少することもなく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安定して収入されている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しかしながら、今後は、市民税においては、人口減少や退職者の増、また固定資産税についても、地価の下落等により市税全体でも減額傾向となることも予想されるため、収納率の向上等を図り、自主財源の確保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119592</xdr:rowOff>
    </xdr:from>
    <xdr:to>
      <xdr:col>23</xdr:col>
      <xdr:colOff>133350</xdr:colOff>
      <xdr:row>45</xdr:row>
      <xdr:rowOff>13758</xdr:rowOff>
    </xdr:to>
    <xdr:cxnSp macro="">
      <xdr:nvCxnSpPr>
        <xdr:cNvPr id="64" name="直線コネクタ 63"/>
        <xdr:cNvCxnSpPr/>
      </xdr:nvCxnSpPr>
      <xdr:spPr>
        <a:xfrm flipV="1">
          <a:off x="4953000" y="6120342"/>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34519</xdr:rowOff>
    </xdr:from>
    <xdr:ext cx="762000" cy="259045"/>
    <xdr:sp macro="" textlink="">
      <xdr:nvSpPr>
        <xdr:cNvPr id="67" name="財政力最大値テキスト"/>
        <xdr:cNvSpPr txBox="1"/>
      </xdr:nvSpPr>
      <xdr:spPr>
        <a:xfrm>
          <a:off x="5041900" y="586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119592</xdr:rowOff>
    </xdr:from>
    <xdr:to>
      <xdr:col>24</xdr:col>
      <xdr:colOff>12700</xdr:colOff>
      <xdr:row>35</xdr:row>
      <xdr:rowOff>119592</xdr:rowOff>
    </xdr:to>
    <xdr:cxnSp macro="">
      <xdr:nvCxnSpPr>
        <xdr:cNvPr id="68" name="直線コネクタ 67"/>
        <xdr:cNvCxnSpPr/>
      </xdr:nvCxnSpPr>
      <xdr:spPr>
        <a:xfrm>
          <a:off x="4864100" y="612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157692</xdr:rowOff>
    </xdr:from>
    <xdr:to>
      <xdr:col>23</xdr:col>
      <xdr:colOff>133350</xdr:colOff>
      <xdr:row>39</xdr:row>
      <xdr:rowOff>157692</xdr:rowOff>
    </xdr:to>
    <xdr:cxnSp macro="">
      <xdr:nvCxnSpPr>
        <xdr:cNvPr id="69" name="直線コネクタ 68"/>
        <xdr:cNvCxnSpPr/>
      </xdr:nvCxnSpPr>
      <xdr:spPr>
        <a:xfrm>
          <a:off x="4114800" y="68442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88494</xdr:rowOff>
    </xdr:from>
    <xdr:ext cx="762000" cy="259045"/>
    <xdr:sp macro="" textlink="">
      <xdr:nvSpPr>
        <xdr:cNvPr id="70" name="財政力平均値テキスト"/>
        <xdr:cNvSpPr txBox="1"/>
      </xdr:nvSpPr>
      <xdr:spPr>
        <a:xfrm>
          <a:off x="5041900" y="694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71" name="フローチャート: 判断 70"/>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157692</xdr:rowOff>
    </xdr:from>
    <xdr:to>
      <xdr:col>19</xdr:col>
      <xdr:colOff>133350</xdr:colOff>
      <xdr:row>39</xdr:row>
      <xdr:rowOff>157692</xdr:rowOff>
    </xdr:to>
    <xdr:cxnSp macro="">
      <xdr:nvCxnSpPr>
        <xdr:cNvPr id="72" name="直線コネクタ 71"/>
        <xdr:cNvCxnSpPr/>
      </xdr:nvCxnSpPr>
      <xdr:spPr>
        <a:xfrm>
          <a:off x="3225800" y="68442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51452</xdr:rowOff>
    </xdr:from>
    <xdr:ext cx="736600" cy="259045"/>
    <xdr:sp macro="" textlink="">
      <xdr:nvSpPr>
        <xdr:cNvPr id="74" name="テキスト ボックス 73"/>
        <xdr:cNvSpPr txBox="1"/>
      </xdr:nvSpPr>
      <xdr:spPr>
        <a:xfrm>
          <a:off x="3733800" y="708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157692</xdr:rowOff>
    </xdr:from>
    <xdr:to>
      <xdr:col>15</xdr:col>
      <xdr:colOff>82550</xdr:colOff>
      <xdr:row>40</xdr:row>
      <xdr:rowOff>6350</xdr:rowOff>
    </xdr:to>
    <xdr:cxnSp macro="">
      <xdr:nvCxnSpPr>
        <xdr:cNvPr id="75" name="直線コネクタ 74"/>
        <xdr:cNvCxnSpPr/>
      </xdr:nvCxnSpPr>
      <xdr:spPr>
        <a:xfrm flipV="1">
          <a:off x="2336800" y="68442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77" name="テキスト ボックス 76"/>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26458</xdr:rowOff>
    </xdr:to>
    <xdr:cxnSp macro="">
      <xdr:nvCxnSpPr>
        <xdr:cNvPr id="78" name="直線コネクタ 77"/>
        <xdr:cNvCxnSpPr/>
      </xdr:nvCxnSpPr>
      <xdr:spPr>
        <a:xfrm flipV="1">
          <a:off x="1447800" y="68643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34925</xdr:rowOff>
    </xdr:from>
    <xdr:to>
      <xdr:col>11</xdr:col>
      <xdr:colOff>82550</xdr:colOff>
      <xdr:row>42</xdr:row>
      <xdr:rowOff>136525</xdr:rowOff>
    </xdr:to>
    <xdr:sp macro="" textlink="">
      <xdr:nvSpPr>
        <xdr:cNvPr id="79" name="フローチャート: 判断 78"/>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121302</xdr:rowOff>
    </xdr:from>
    <xdr:ext cx="762000" cy="259045"/>
    <xdr:sp macro="" textlink="">
      <xdr:nvSpPr>
        <xdr:cNvPr id="80" name="テキスト ボックス 79"/>
        <xdr:cNvSpPr txBox="1"/>
      </xdr:nvSpPr>
      <xdr:spPr>
        <a:xfrm>
          <a:off x="1955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81" name="フローチャート: 判断 80"/>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121302</xdr:rowOff>
    </xdr:from>
    <xdr:ext cx="762000" cy="259045"/>
    <xdr:sp macro="" textlink="">
      <xdr:nvSpPr>
        <xdr:cNvPr id="82" name="テキスト ボックス 81"/>
        <xdr:cNvSpPr txBox="1"/>
      </xdr:nvSpPr>
      <xdr:spPr>
        <a:xfrm>
          <a:off x="1066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106892</xdr:rowOff>
    </xdr:from>
    <xdr:to>
      <xdr:col>23</xdr:col>
      <xdr:colOff>184150</xdr:colOff>
      <xdr:row>40</xdr:row>
      <xdr:rowOff>37042</xdr:rowOff>
    </xdr:to>
    <xdr:sp macro="" textlink="">
      <xdr:nvSpPr>
        <xdr:cNvPr id="88" name="楕円 87"/>
        <xdr:cNvSpPr/>
      </xdr:nvSpPr>
      <xdr:spPr>
        <a:xfrm>
          <a:off x="49022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123419</xdr:rowOff>
    </xdr:from>
    <xdr:ext cx="762000" cy="259045"/>
    <xdr:sp macro="" textlink="">
      <xdr:nvSpPr>
        <xdr:cNvPr id="89" name="財政力該当値テキスト"/>
        <xdr:cNvSpPr txBox="1"/>
      </xdr:nvSpPr>
      <xdr:spPr>
        <a:xfrm>
          <a:off x="5041900" y="663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106892</xdr:rowOff>
    </xdr:from>
    <xdr:to>
      <xdr:col>19</xdr:col>
      <xdr:colOff>184150</xdr:colOff>
      <xdr:row>40</xdr:row>
      <xdr:rowOff>37042</xdr:rowOff>
    </xdr:to>
    <xdr:sp macro="" textlink="">
      <xdr:nvSpPr>
        <xdr:cNvPr id="90" name="楕円 89"/>
        <xdr:cNvSpPr/>
      </xdr:nvSpPr>
      <xdr:spPr>
        <a:xfrm>
          <a:off x="4064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47219</xdr:rowOff>
    </xdr:from>
    <xdr:ext cx="736600" cy="259045"/>
    <xdr:sp macro="" textlink="">
      <xdr:nvSpPr>
        <xdr:cNvPr id="91" name="テキスト ボックス 90"/>
        <xdr:cNvSpPr txBox="1"/>
      </xdr:nvSpPr>
      <xdr:spPr>
        <a:xfrm>
          <a:off x="3733800" y="6562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106892</xdr:rowOff>
    </xdr:from>
    <xdr:to>
      <xdr:col>15</xdr:col>
      <xdr:colOff>133350</xdr:colOff>
      <xdr:row>40</xdr:row>
      <xdr:rowOff>37042</xdr:rowOff>
    </xdr:to>
    <xdr:sp macro="" textlink="">
      <xdr:nvSpPr>
        <xdr:cNvPr id="92" name="楕円 91"/>
        <xdr:cNvSpPr/>
      </xdr:nvSpPr>
      <xdr:spPr>
        <a:xfrm>
          <a:off x="3175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47219</xdr:rowOff>
    </xdr:from>
    <xdr:ext cx="762000" cy="259045"/>
    <xdr:sp macro="" textlink="">
      <xdr:nvSpPr>
        <xdr:cNvPr id="93" name="テキスト ボックス 92"/>
        <xdr:cNvSpPr txBox="1"/>
      </xdr:nvSpPr>
      <xdr:spPr>
        <a:xfrm>
          <a:off x="2844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4" name="楕円 93"/>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95" name="テキスト ボックス 94"/>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147108</xdr:rowOff>
    </xdr:from>
    <xdr:to>
      <xdr:col>7</xdr:col>
      <xdr:colOff>31750</xdr:colOff>
      <xdr:row>40</xdr:row>
      <xdr:rowOff>77258</xdr:rowOff>
    </xdr:to>
    <xdr:sp macro="" textlink="">
      <xdr:nvSpPr>
        <xdr:cNvPr id="96" name="楕円 95"/>
        <xdr:cNvSpPr/>
      </xdr:nvSpPr>
      <xdr:spPr>
        <a:xfrm>
          <a:off x="1397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87435</xdr:rowOff>
    </xdr:from>
    <xdr:ext cx="762000" cy="259045"/>
    <xdr:sp macro="" textlink="">
      <xdr:nvSpPr>
        <xdr:cNvPr id="97" name="テキスト ボックス 96"/>
        <xdr:cNvSpPr txBox="1"/>
      </xdr:nvSpPr>
      <xdr:spPr>
        <a:xfrm>
          <a:off x="1066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ポイント高くなっている。要因としては、事業が終了した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小中一貫校、消防庁舎建設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係る地方債償還が始ま</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ことから、公債費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しているためである。また、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地理的要因などにより、消防業務を単独で運営するなど人件費が高くなっている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ことも要因の一つと考えられる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高齢化の進行などによる社会保障費の増に伴い扶助費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・繰出金も増加しているため、経常経費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の削減が厳しくなっている。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公共施設老朽化対策は必要となるため、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事務事業の見直し等によ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経費節減を図っていくとともに、地方債の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適正な管理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にも努める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65786</xdr:rowOff>
    </xdr:to>
    <xdr:cxnSp macro="">
      <xdr:nvCxnSpPr>
        <xdr:cNvPr id="125" name="直線コネクタ 124"/>
        <xdr:cNvCxnSpPr/>
      </xdr:nvCxnSpPr>
      <xdr:spPr>
        <a:xfrm flipV="1">
          <a:off x="4953000" y="10090404"/>
          <a:ext cx="0" cy="111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6" name="財政構造の弾力性最小値テキスト"/>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7" name="直線コネクタ 126"/>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8" name="財政構造の弾力性最大値テキスト"/>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29" name="直線コネクタ 128"/>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49276</xdr:rowOff>
    </xdr:from>
    <xdr:to>
      <xdr:col>23</xdr:col>
      <xdr:colOff>133350</xdr:colOff>
      <xdr:row>63</xdr:row>
      <xdr:rowOff>12954</xdr:rowOff>
    </xdr:to>
    <xdr:cxnSp macro="">
      <xdr:nvCxnSpPr>
        <xdr:cNvPr id="130" name="直線コネクタ 129"/>
        <xdr:cNvCxnSpPr/>
      </xdr:nvCxnSpPr>
      <xdr:spPr>
        <a:xfrm>
          <a:off x="4114800" y="10679176"/>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147845</xdr:rowOff>
    </xdr:from>
    <xdr:ext cx="762000" cy="259045"/>
    <xdr:sp macro="" textlink="">
      <xdr:nvSpPr>
        <xdr:cNvPr id="131" name="財政構造の弾力性平均値テキスト"/>
        <xdr:cNvSpPr txBox="1"/>
      </xdr:nvSpPr>
      <xdr:spPr>
        <a:xfrm>
          <a:off x="5041900" y="10434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131318</xdr:rowOff>
    </xdr:from>
    <xdr:to>
      <xdr:col>23</xdr:col>
      <xdr:colOff>184150</xdr:colOff>
      <xdr:row>62</xdr:row>
      <xdr:rowOff>61468</xdr:rowOff>
    </xdr:to>
    <xdr:sp macro="" textlink="">
      <xdr:nvSpPr>
        <xdr:cNvPr id="132" name="フローチャート: 判断 131"/>
        <xdr:cNvSpPr/>
      </xdr:nvSpPr>
      <xdr:spPr>
        <a:xfrm>
          <a:off x="49022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129032</xdr:rowOff>
    </xdr:from>
    <xdr:to>
      <xdr:col>19</xdr:col>
      <xdr:colOff>133350</xdr:colOff>
      <xdr:row>62</xdr:row>
      <xdr:rowOff>49276</xdr:rowOff>
    </xdr:to>
    <xdr:cxnSp macro="">
      <xdr:nvCxnSpPr>
        <xdr:cNvPr id="133" name="直線コネクタ 132"/>
        <xdr:cNvCxnSpPr/>
      </xdr:nvCxnSpPr>
      <xdr:spPr>
        <a:xfrm>
          <a:off x="3225800" y="10587482"/>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87884</xdr:rowOff>
    </xdr:from>
    <xdr:to>
      <xdr:col>19</xdr:col>
      <xdr:colOff>184150</xdr:colOff>
      <xdr:row>62</xdr:row>
      <xdr:rowOff>18034</xdr:rowOff>
    </xdr:to>
    <xdr:sp macro="" textlink="">
      <xdr:nvSpPr>
        <xdr:cNvPr id="134" name="フローチャート: 判断 133"/>
        <xdr:cNvSpPr/>
      </xdr:nvSpPr>
      <xdr:spPr>
        <a:xfrm>
          <a:off x="4064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28211</xdr:rowOff>
    </xdr:from>
    <xdr:ext cx="736600" cy="259045"/>
    <xdr:sp macro="" textlink="">
      <xdr:nvSpPr>
        <xdr:cNvPr id="135" name="テキスト ボックス 134"/>
        <xdr:cNvSpPr txBox="1"/>
      </xdr:nvSpPr>
      <xdr:spPr>
        <a:xfrm>
          <a:off x="3733800" y="10315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129032</xdr:rowOff>
    </xdr:from>
    <xdr:to>
      <xdr:col>15</xdr:col>
      <xdr:colOff>82550</xdr:colOff>
      <xdr:row>62</xdr:row>
      <xdr:rowOff>49276</xdr:rowOff>
    </xdr:to>
    <xdr:cxnSp macro="">
      <xdr:nvCxnSpPr>
        <xdr:cNvPr id="136" name="直線コネクタ 135"/>
        <xdr:cNvCxnSpPr/>
      </xdr:nvCxnSpPr>
      <xdr:spPr>
        <a:xfrm flipV="1">
          <a:off x="2336800" y="10587482"/>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7" name="フローチャート: 判断 136"/>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74185</xdr:rowOff>
    </xdr:from>
    <xdr:ext cx="762000" cy="259045"/>
    <xdr:sp macro="" textlink="">
      <xdr:nvSpPr>
        <xdr:cNvPr id="138" name="テキスト ボックス 137"/>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138684</xdr:rowOff>
    </xdr:from>
    <xdr:to>
      <xdr:col>11</xdr:col>
      <xdr:colOff>31750</xdr:colOff>
      <xdr:row>62</xdr:row>
      <xdr:rowOff>49276</xdr:rowOff>
    </xdr:to>
    <xdr:cxnSp macro="">
      <xdr:nvCxnSpPr>
        <xdr:cNvPr id="139" name="直線コネクタ 138"/>
        <xdr:cNvCxnSpPr/>
      </xdr:nvCxnSpPr>
      <xdr:spPr>
        <a:xfrm>
          <a:off x="1447800" y="10597134"/>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0" name="フローチャート: 判断 139"/>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1" name="テキスト ボックス 140"/>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90424</xdr:rowOff>
    </xdr:from>
    <xdr:to>
      <xdr:col>7</xdr:col>
      <xdr:colOff>31750</xdr:colOff>
      <xdr:row>61</xdr:row>
      <xdr:rowOff>20574</xdr:rowOff>
    </xdr:to>
    <xdr:sp macro="" textlink="">
      <xdr:nvSpPr>
        <xdr:cNvPr id="142" name="フローチャート: 判断 141"/>
        <xdr:cNvSpPr/>
      </xdr:nvSpPr>
      <xdr:spPr>
        <a:xfrm>
          <a:off x="1397000" y="1037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30751</xdr:rowOff>
    </xdr:from>
    <xdr:ext cx="762000" cy="259045"/>
    <xdr:sp macro="" textlink="">
      <xdr:nvSpPr>
        <xdr:cNvPr id="143" name="テキスト ボックス 142"/>
        <xdr:cNvSpPr txBox="1"/>
      </xdr:nvSpPr>
      <xdr:spPr>
        <a:xfrm>
          <a:off x="1066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133604</xdr:rowOff>
    </xdr:from>
    <xdr:to>
      <xdr:col>23</xdr:col>
      <xdr:colOff>184150</xdr:colOff>
      <xdr:row>63</xdr:row>
      <xdr:rowOff>63754</xdr:rowOff>
    </xdr:to>
    <xdr:sp macro="" textlink="">
      <xdr:nvSpPr>
        <xdr:cNvPr id="149" name="楕円 148"/>
        <xdr:cNvSpPr/>
      </xdr:nvSpPr>
      <xdr:spPr>
        <a:xfrm>
          <a:off x="49022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105681</xdr:rowOff>
    </xdr:from>
    <xdr:ext cx="762000" cy="259045"/>
    <xdr:sp macro="" textlink="">
      <xdr:nvSpPr>
        <xdr:cNvPr id="150" name="財政構造の弾力性該当値テキスト"/>
        <xdr:cNvSpPr txBox="1"/>
      </xdr:nvSpPr>
      <xdr:spPr>
        <a:xfrm>
          <a:off x="5041900" y="1073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169926</xdr:rowOff>
    </xdr:from>
    <xdr:to>
      <xdr:col>19</xdr:col>
      <xdr:colOff>184150</xdr:colOff>
      <xdr:row>62</xdr:row>
      <xdr:rowOff>100076</xdr:rowOff>
    </xdr:to>
    <xdr:sp macro="" textlink="">
      <xdr:nvSpPr>
        <xdr:cNvPr id="151" name="楕円 150"/>
        <xdr:cNvSpPr/>
      </xdr:nvSpPr>
      <xdr:spPr>
        <a:xfrm>
          <a:off x="4064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84853</xdr:rowOff>
    </xdr:from>
    <xdr:ext cx="736600" cy="259045"/>
    <xdr:sp macro="" textlink="">
      <xdr:nvSpPr>
        <xdr:cNvPr id="152" name="テキスト ボックス 151"/>
        <xdr:cNvSpPr txBox="1"/>
      </xdr:nvSpPr>
      <xdr:spPr>
        <a:xfrm>
          <a:off x="3733800" y="10714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78232</xdr:rowOff>
    </xdr:from>
    <xdr:to>
      <xdr:col>15</xdr:col>
      <xdr:colOff>133350</xdr:colOff>
      <xdr:row>62</xdr:row>
      <xdr:rowOff>8382</xdr:rowOff>
    </xdr:to>
    <xdr:sp macro="" textlink="">
      <xdr:nvSpPr>
        <xdr:cNvPr id="153" name="楕円 152"/>
        <xdr:cNvSpPr/>
      </xdr:nvSpPr>
      <xdr:spPr>
        <a:xfrm>
          <a:off x="3175000" y="10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164609</xdr:rowOff>
    </xdr:from>
    <xdr:ext cx="762000" cy="259045"/>
    <xdr:sp macro="" textlink="">
      <xdr:nvSpPr>
        <xdr:cNvPr id="154" name="テキスト ボックス 153"/>
        <xdr:cNvSpPr txBox="1"/>
      </xdr:nvSpPr>
      <xdr:spPr>
        <a:xfrm>
          <a:off x="2844800" y="1062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169926</xdr:rowOff>
    </xdr:from>
    <xdr:to>
      <xdr:col>11</xdr:col>
      <xdr:colOff>82550</xdr:colOff>
      <xdr:row>62</xdr:row>
      <xdr:rowOff>100076</xdr:rowOff>
    </xdr:to>
    <xdr:sp macro="" textlink="">
      <xdr:nvSpPr>
        <xdr:cNvPr id="155" name="楕円 154"/>
        <xdr:cNvSpPr/>
      </xdr:nvSpPr>
      <xdr:spPr>
        <a:xfrm>
          <a:off x="2286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84853</xdr:rowOff>
    </xdr:from>
    <xdr:ext cx="762000" cy="259045"/>
    <xdr:sp macro="" textlink="">
      <xdr:nvSpPr>
        <xdr:cNvPr id="156" name="テキスト ボックス 155"/>
        <xdr:cNvSpPr txBox="1"/>
      </xdr:nvSpPr>
      <xdr:spPr>
        <a:xfrm>
          <a:off x="19558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87884</xdr:rowOff>
    </xdr:from>
    <xdr:to>
      <xdr:col>7</xdr:col>
      <xdr:colOff>31750</xdr:colOff>
      <xdr:row>62</xdr:row>
      <xdr:rowOff>18034</xdr:rowOff>
    </xdr:to>
    <xdr:sp macro="" textlink="">
      <xdr:nvSpPr>
        <xdr:cNvPr id="157" name="楕円 156"/>
        <xdr:cNvSpPr/>
      </xdr:nvSpPr>
      <xdr:spPr>
        <a:xfrm>
          <a:off x="1397000" y="105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2811</xdr:rowOff>
    </xdr:from>
    <xdr:ext cx="762000" cy="259045"/>
    <xdr:sp macro="" textlink="">
      <xdr:nvSpPr>
        <xdr:cNvPr id="158" name="テキスト ボックス 157"/>
        <xdr:cNvSpPr txBox="1"/>
      </xdr:nvSpPr>
      <xdr:spPr>
        <a:xfrm>
          <a:off x="1066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物件費及び維持補修費の合計額の人口１人当たりの金額が類似団体平均に比べ低くなっているのは、主に人件費が要因である。職員数の削減を着実に行ってきたことにより、職員給与費が抑制されているためである。しかしながら、職員数については、ほぼ一定となりつつあるため、今後は減額傾向にはならないと予想さ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物件費については、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委託料や事務機器借上料が増加傾向にあるなど経常</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的なものについては大きな減額とはなっていない。</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維持補修費も公共施設老朽化に伴い、今後は増加することも懸念されるため、経費節減に対する意識を向上させる必要がある。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71447</xdr:rowOff>
    </xdr:from>
    <xdr:to>
      <xdr:col>23</xdr:col>
      <xdr:colOff>133350</xdr:colOff>
      <xdr:row>89</xdr:row>
      <xdr:rowOff>99619</xdr:rowOff>
    </xdr:to>
    <xdr:cxnSp macro="">
      <xdr:nvCxnSpPr>
        <xdr:cNvPr id="188" name="直線コネクタ 187"/>
        <xdr:cNvCxnSpPr/>
      </xdr:nvCxnSpPr>
      <xdr:spPr>
        <a:xfrm flipV="1">
          <a:off x="4953000" y="13787447"/>
          <a:ext cx="0" cy="15712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71696</xdr:rowOff>
    </xdr:from>
    <xdr:ext cx="762000" cy="259045"/>
    <xdr:sp macro="" textlink="">
      <xdr:nvSpPr>
        <xdr:cNvPr id="189" name="人件費・物件費等の状況最小値テキスト"/>
        <xdr:cNvSpPr txBox="1"/>
      </xdr:nvSpPr>
      <xdr:spPr>
        <a:xfrm>
          <a:off x="5041900" y="1533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99619</xdr:rowOff>
    </xdr:from>
    <xdr:to>
      <xdr:col>24</xdr:col>
      <xdr:colOff>12700</xdr:colOff>
      <xdr:row>89</xdr:row>
      <xdr:rowOff>99619</xdr:rowOff>
    </xdr:to>
    <xdr:cxnSp macro="">
      <xdr:nvCxnSpPr>
        <xdr:cNvPr id="190" name="直線コネクタ 189"/>
        <xdr:cNvCxnSpPr/>
      </xdr:nvCxnSpPr>
      <xdr:spPr>
        <a:xfrm>
          <a:off x="4864100" y="15358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157824</xdr:rowOff>
    </xdr:from>
    <xdr:ext cx="762000" cy="259045"/>
    <xdr:sp macro="" textlink="">
      <xdr:nvSpPr>
        <xdr:cNvPr id="191" name="人件費・物件費等の状況最大値テキスト"/>
        <xdr:cNvSpPr txBox="1"/>
      </xdr:nvSpPr>
      <xdr:spPr>
        <a:xfrm>
          <a:off x="5041900" y="1353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71447</xdr:rowOff>
    </xdr:from>
    <xdr:to>
      <xdr:col>24</xdr:col>
      <xdr:colOff>12700</xdr:colOff>
      <xdr:row>80</xdr:row>
      <xdr:rowOff>71447</xdr:rowOff>
    </xdr:to>
    <xdr:cxnSp macro="">
      <xdr:nvCxnSpPr>
        <xdr:cNvPr id="192" name="直線コネクタ 191"/>
        <xdr:cNvCxnSpPr/>
      </xdr:nvCxnSpPr>
      <xdr:spPr>
        <a:xfrm>
          <a:off x="4864100" y="1378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137382</xdr:rowOff>
    </xdr:from>
    <xdr:to>
      <xdr:col>23</xdr:col>
      <xdr:colOff>133350</xdr:colOff>
      <xdr:row>80</xdr:row>
      <xdr:rowOff>152753</xdr:rowOff>
    </xdr:to>
    <xdr:cxnSp macro="">
      <xdr:nvCxnSpPr>
        <xdr:cNvPr id="193" name="直線コネクタ 192"/>
        <xdr:cNvCxnSpPr/>
      </xdr:nvCxnSpPr>
      <xdr:spPr>
        <a:xfrm>
          <a:off x="4114800" y="13853382"/>
          <a:ext cx="838200" cy="1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2917</xdr:rowOff>
    </xdr:from>
    <xdr:ext cx="762000" cy="259045"/>
    <xdr:sp macro="" textlink="">
      <xdr:nvSpPr>
        <xdr:cNvPr id="194" name="人件費・物件費等の状況平均値テキスト"/>
        <xdr:cNvSpPr txBox="1"/>
      </xdr:nvSpPr>
      <xdr:spPr>
        <a:xfrm>
          <a:off x="5041900" y="1389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30840</xdr:rowOff>
    </xdr:from>
    <xdr:to>
      <xdr:col>23</xdr:col>
      <xdr:colOff>184150</xdr:colOff>
      <xdr:row>81</xdr:row>
      <xdr:rowOff>132440</xdr:rowOff>
    </xdr:to>
    <xdr:sp macro="" textlink="">
      <xdr:nvSpPr>
        <xdr:cNvPr id="195" name="フローチャート: 判断 194"/>
        <xdr:cNvSpPr/>
      </xdr:nvSpPr>
      <xdr:spPr>
        <a:xfrm>
          <a:off x="4902200" y="1391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137382</xdr:rowOff>
    </xdr:from>
    <xdr:to>
      <xdr:col>19</xdr:col>
      <xdr:colOff>133350</xdr:colOff>
      <xdr:row>80</xdr:row>
      <xdr:rowOff>150003</xdr:rowOff>
    </xdr:to>
    <xdr:cxnSp macro="">
      <xdr:nvCxnSpPr>
        <xdr:cNvPr id="196" name="直線コネクタ 195"/>
        <xdr:cNvCxnSpPr/>
      </xdr:nvCxnSpPr>
      <xdr:spPr>
        <a:xfrm flipV="1">
          <a:off x="3225800" y="13853382"/>
          <a:ext cx="889000" cy="1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16281</xdr:rowOff>
    </xdr:from>
    <xdr:to>
      <xdr:col>19</xdr:col>
      <xdr:colOff>184150</xdr:colOff>
      <xdr:row>81</xdr:row>
      <xdr:rowOff>117881</xdr:rowOff>
    </xdr:to>
    <xdr:sp macro="" textlink="">
      <xdr:nvSpPr>
        <xdr:cNvPr id="197" name="フローチャート: 判断 196"/>
        <xdr:cNvSpPr/>
      </xdr:nvSpPr>
      <xdr:spPr>
        <a:xfrm>
          <a:off x="4064000" y="1390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102658</xdr:rowOff>
    </xdr:from>
    <xdr:ext cx="736600" cy="259045"/>
    <xdr:sp macro="" textlink="">
      <xdr:nvSpPr>
        <xdr:cNvPr id="198" name="テキスト ボックス 197"/>
        <xdr:cNvSpPr txBox="1"/>
      </xdr:nvSpPr>
      <xdr:spPr>
        <a:xfrm>
          <a:off x="3733800" y="13990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148985</xdr:rowOff>
    </xdr:from>
    <xdr:to>
      <xdr:col>15</xdr:col>
      <xdr:colOff>82550</xdr:colOff>
      <xdr:row>80</xdr:row>
      <xdr:rowOff>150003</xdr:rowOff>
    </xdr:to>
    <xdr:cxnSp macro="">
      <xdr:nvCxnSpPr>
        <xdr:cNvPr id="199" name="直線コネクタ 198"/>
        <xdr:cNvCxnSpPr/>
      </xdr:nvCxnSpPr>
      <xdr:spPr>
        <a:xfrm>
          <a:off x="2336800" y="13864985"/>
          <a:ext cx="889000" cy="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30618</xdr:rowOff>
    </xdr:from>
    <xdr:to>
      <xdr:col>15</xdr:col>
      <xdr:colOff>133350</xdr:colOff>
      <xdr:row>81</xdr:row>
      <xdr:rowOff>132218</xdr:rowOff>
    </xdr:to>
    <xdr:sp macro="" textlink="">
      <xdr:nvSpPr>
        <xdr:cNvPr id="200" name="フローチャート: 判断 199"/>
        <xdr:cNvSpPr/>
      </xdr:nvSpPr>
      <xdr:spPr>
        <a:xfrm>
          <a:off x="31750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116995</xdr:rowOff>
    </xdr:from>
    <xdr:ext cx="762000" cy="259045"/>
    <xdr:sp macro="" textlink="">
      <xdr:nvSpPr>
        <xdr:cNvPr id="201" name="テキスト ボックス 200"/>
        <xdr:cNvSpPr txBox="1"/>
      </xdr:nvSpPr>
      <xdr:spPr>
        <a:xfrm>
          <a:off x="2844800" y="1400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148985</xdr:rowOff>
    </xdr:from>
    <xdr:to>
      <xdr:col>11</xdr:col>
      <xdr:colOff>31750</xdr:colOff>
      <xdr:row>81</xdr:row>
      <xdr:rowOff>8756</xdr:rowOff>
    </xdr:to>
    <xdr:cxnSp macro="">
      <xdr:nvCxnSpPr>
        <xdr:cNvPr id="202" name="直線コネクタ 201"/>
        <xdr:cNvCxnSpPr/>
      </xdr:nvCxnSpPr>
      <xdr:spPr>
        <a:xfrm flipV="1">
          <a:off x="1447800" y="13864985"/>
          <a:ext cx="889000" cy="3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70084</xdr:rowOff>
    </xdr:from>
    <xdr:to>
      <xdr:col>11</xdr:col>
      <xdr:colOff>82550</xdr:colOff>
      <xdr:row>82</xdr:row>
      <xdr:rowOff>234</xdr:rowOff>
    </xdr:to>
    <xdr:sp macro="" textlink="">
      <xdr:nvSpPr>
        <xdr:cNvPr id="203" name="フローチャート: 判断 202"/>
        <xdr:cNvSpPr/>
      </xdr:nvSpPr>
      <xdr:spPr>
        <a:xfrm>
          <a:off x="2286000" y="1395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156461</xdr:rowOff>
    </xdr:from>
    <xdr:ext cx="762000" cy="259045"/>
    <xdr:sp macro="" textlink="">
      <xdr:nvSpPr>
        <xdr:cNvPr id="204" name="テキスト ボックス 203"/>
        <xdr:cNvSpPr txBox="1"/>
      </xdr:nvSpPr>
      <xdr:spPr>
        <a:xfrm>
          <a:off x="1955800" y="1404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56249</xdr:rowOff>
    </xdr:from>
    <xdr:to>
      <xdr:col>7</xdr:col>
      <xdr:colOff>31750</xdr:colOff>
      <xdr:row>81</xdr:row>
      <xdr:rowOff>157849</xdr:rowOff>
    </xdr:to>
    <xdr:sp macro="" textlink="">
      <xdr:nvSpPr>
        <xdr:cNvPr id="205" name="フローチャート: 判断 204"/>
        <xdr:cNvSpPr/>
      </xdr:nvSpPr>
      <xdr:spPr>
        <a:xfrm>
          <a:off x="1397000" y="13943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142626</xdr:rowOff>
    </xdr:from>
    <xdr:ext cx="762000" cy="259045"/>
    <xdr:sp macro="" textlink="">
      <xdr:nvSpPr>
        <xdr:cNvPr id="206" name="テキスト ボックス 205"/>
        <xdr:cNvSpPr txBox="1"/>
      </xdr:nvSpPr>
      <xdr:spPr>
        <a:xfrm>
          <a:off x="1066800" y="1403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101953</xdr:rowOff>
    </xdr:from>
    <xdr:to>
      <xdr:col>23</xdr:col>
      <xdr:colOff>184150</xdr:colOff>
      <xdr:row>81</xdr:row>
      <xdr:rowOff>32103</xdr:rowOff>
    </xdr:to>
    <xdr:sp macro="" textlink="">
      <xdr:nvSpPr>
        <xdr:cNvPr id="212" name="楕円 211"/>
        <xdr:cNvSpPr/>
      </xdr:nvSpPr>
      <xdr:spPr>
        <a:xfrm>
          <a:off x="4902200" y="1381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23230</xdr:rowOff>
    </xdr:from>
    <xdr:ext cx="762000" cy="259045"/>
    <xdr:sp macro="" textlink="">
      <xdr:nvSpPr>
        <xdr:cNvPr id="213" name="人件費・物件費等の状況該当値テキスト"/>
        <xdr:cNvSpPr txBox="1"/>
      </xdr:nvSpPr>
      <xdr:spPr>
        <a:xfrm>
          <a:off x="5041900" y="1373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86582</xdr:rowOff>
    </xdr:from>
    <xdr:to>
      <xdr:col>19</xdr:col>
      <xdr:colOff>184150</xdr:colOff>
      <xdr:row>81</xdr:row>
      <xdr:rowOff>16732</xdr:rowOff>
    </xdr:to>
    <xdr:sp macro="" textlink="">
      <xdr:nvSpPr>
        <xdr:cNvPr id="214" name="楕円 213"/>
        <xdr:cNvSpPr/>
      </xdr:nvSpPr>
      <xdr:spPr>
        <a:xfrm>
          <a:off x="4064000" y="1380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26909</xdr:rowOff>
    </xdr:from>
    <xdr:ext cx="736600" cy="259045"/>
    <xdr:sp macro="" textlink="">
      <xdr:nvSpPr>
        <xdr:cNvPr id="215" name="テキスト ボックス 214"/>
        <xdr:cNvSpPr txBox="1"/>
      </xdr:nvSpPr>
      <xdr:spPr>
        <a:xfrm>
          <a:off x="3733800" y="13571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99203</xdr:rowOff>
    </xdr:from>
    <xdr:to>
      <xdr:col>15</xdr:col>
      <xdr:colOff>133350</xdr:colOff>
      <xdr:row>81</xdr:row>
      <xdr:rowOff>29353</xdr:rowOff>
    </xdr:to>
    <xdr:sp macro="" textlink="">
      <xdr:nvSpPr>
        <xdr:cNvPr id="216" name="楕円 215"/>
        <xdr:cNvSpPr/>
      </xdr:nvSpPr>
      <xdr:spPr>
        <a:xfrm>
          <a:off x="3175000" y="1381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39530</xdr:rowOff>
    </xdr:from>
    <xdr:ext cx="762000" cy="259045"/>
    <xdr:sp macro="" textlink="">
      <xdr:nvSpPr>
        <xdr:cNvPr id="217" name="テキスト ボックス 216"/>
        <xdr:cNvSpPr txBox="1"/>
      </xdr:nvSpPr>
      <xdr:spPr>
        <a:xfrm>
          <a:off x="2844800" y="13584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98185</xdr:rowOff>
    </xdr:from>
    <xdr:to>
      <xdr:col>11</xdr:col>
      <xdr:colOff>82550</xdr:colOff>
      <xdr:row>81</xdr:row>
      <xdr:rowOff>28335</xdr:rowOff>
    </xdr:to>
    <xdr:sp macro="" textlink="">
      <xdr:nvSpPr>
        <xdr:cNvPr id="218" name="楕円 217"/>
        <xdr:cNvSpPr/>
      </xdr:nvSpPr>
      <xdr:spPr>
        <a:xfrm>
          <a:off x="2286000" y="1381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38512</xdr:rowOff>
    </xdr:from>
    <xdr:ext cx="762000" cy="259045"/>
    <xdr:sp macro="" textlink="">
      <xdr:nvSpPr>
        <xdr:cNvPr id="219" name="テキスト ボックス 218"/>
        <xdr:cNvSpPr txBox="1"/>
      </xdr:nvSpPr>
      <xdr:spPr>
        <a:xfrm>
          <a:off x="1955800" y="13583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129406</xdr:rowOff>
    </xdr:from>
    <xdr:to>
      <xdr:col>7</xdr:col>
      <xdr:colOff>31750</xdr:colOff>
      <xdr:row>81</xdr:row>
      <xdr:rowOff>59556</xdr:rowOff>
    </xdr:to>
    <xdr:sp macro="" textlink="">
      <xdr:nvSpPr>
        <xdr:cNvPr id="220" name="楕円 219"/>
        <xdr:cNvSpPr/>
      </xdr:nvSpPr>
      <xdr:spPr>
        <a:xfrm>
          <a:off x="1397000" y="1384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69733</xdr:rowOff>
    </xdr:from>
    <xdr:ext cx="762000" cy="259045"/>
    <xdr:sp macro="" textlink="">
      <xdr:nvSpPr>
        <xdr:cNvPr id="221" name="テキスト ボックス 220"/>
        <xdr:cNvSpPr txBox="1"/>
      </xdr:nvSpPr>
      <xdr:spPr>
        <a:xfrm>
          <a:off x="1066800" y="1361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現在は、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指数も類似団体平均をやや下回った数値で推移して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、今後も、国家公務員の給与との整合性を保ちながら、適正な給与水準の維持に努める</a:t>
          </a:r>
          <a:r>
            <a:rPr kumimoji="1" lang="ja-JP" altLang="ja-JP" sz="1100">
              <a:solidFill>
                <a:schemeClr val="dk1"/>
              </a:solidFill>
              <a:effectLst/>
              <a:latin typeface="+mn-lt"/>
              <a:ea typeface="+mn-ea"/>
              <a:cs typeface="+mn-cs"/>
            </a:rPr>
            <a:t>（前年度数値を引用）</a:t>
          </a:r>
          <a:r>
            <a:rPr kumimoji="0" lang="ja-JP" altLang="en-US" sz="1100">
              <a:solidFill>
                <a:schemeClr val="dk1"/>
              </a:solidFill>
              <a:effectLst/>
              <a:latin typeface="+mn-lt"/>
              <a:ea typeface="+mn-ea"/>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90</xdr:row>
      <xdr:rowOff>45861</xdr:rowOff>
    </xdr:to>
    <xdr:cxnSp macro="">
      <xdr:nvCxnSpPr>
        <xdr:cNvPr id="250" name="直線コネクタ 249"/>
        <xdr:cNvCxnSpPr/>
      </xdr:nvCxnSpPr>
      <xdr:spPr>
        <a:xfrm flipV="1">
          <a:off x="17018000" y="13934722"/>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17938</xdr:rowOff>
    </xdr:from>
    <xdr:ext cx="762000" cy="259045"/>
    <xdr:sp macro="" textlink="">
      <xdr:nvSpPr>
        <xdr:cNvPr id="251" name="給与水準   （国との比較）最小値テキスト"/>
        <xdr:cNvSpPr txBox="1"/>
      </xdr:nvSpPr>
      <xdr:spPr>
        <a:xfrm>
          <a:off x="17106900" y="1544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45861</xdr:rowOff>
    </xdr:from>
    <xdr:to>
      <xdr:col>81</xdr:col>
      <xdr:colOff>133350</xdr:colOff>
      <xdr:row>90</xdr:row>
      <xdr:rowOff>45861</xdr:rowOff>
    </xdr:to>
    <xdr:cxnSp macro="">
      <xdr:nvCxnSpPr>
        <xdr:cNvPr id="252" name="直線コネクタ 251"/>
        <xdr:cNvCxnSpPr/>
      </xdr:nvCxnSpPr>
      <xdr:spPr>
        <a:xfrm>
          <a:off x="16929100" y="154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3" name="給与水準   （国との比較）最大値テキスト"/>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4" name="直線コネクタ 253"/>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85</xdr:row>
      <xdr:rowOff>152400</xdr:rowOff>
    </xdr:to>
    <xdr:cxnSp macro="">
      <xdr:nvCxnSpPr>
        <xdr:cNvPr id="255" name="直線コネクタ 254"/>
        <xdr:cNvCxnSpPr/>
      </xdr:nvCxnSpPr>
      <xdr:spPr>
        <a:xfrm>
          <a:off x="16179800" y="1472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9472</xdr:rowOff>
    </xdr:from>
    <xdr:ext cx="762000" cy="259045"/>
    <xdr:sp macro="" textlink="">
      <xdr:nvSpPr>
        <xdr:cNvPr id="256" name="給与水準   （国との比較）平均値テキスト"/>
        <xdr:cNvSpPr txBox="1"/>
      </xdr:nvSpPr>
      <xdr:spPr>
        <a:xfrm>
          <a:off x="17106900" y="1475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57" name="フローチャート: 判断 256"/>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98778</xdr:rowOff>
    </xdr:from>
    <xdr:to>
      <xdr:col>77</xdr:col>
      <xdr:colOff>44450</xdr:colOff>
      <xdr:row>85</xdr:row>
      <xdr:rowOff>152400</xdr:rowOff>
    </xdr:to>
    <xdr:cxnSp macro="">
      <xdr:nvCxnSpPr>
        <xdr:cNvPr id="258" name="直線コネクタ 257"/>
        <xdr:cNvCxnSpPr/>
      </xdr:nvCxnSpPr>
      <xdr:spPr>
        <a:xfrm>
          <a:off x="15290800" y="1467202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9" name="フローチャート: 判断 258"/>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60" name="テキスト ボックス 259"/>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85372</xdr:rowOff>
    </xdr:from>
    <xdr:to>
      <xdr:col>72</xdr:col>
      <xdr:colOff>203200</xdr:colOff>
      <xdr:row>85</xdr:row>
      <xdr:rowOff>98778</xdr:rowOff>
    </xdr:to>
    <xdr:cxnSp macro="">
      <xdr:nvCxnSpPr>
        <xdr:cNvPr id="261" name="直線コネクタ 260"/>
        <xdr:cNvCxnSpPr/>
      </xdr:nvCxnSpPr>
      <xdr:spPr>
        <a:xfrm>
          <a:off x="14401800" y="146586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115005</xdr:rowOff>
    </xdr:from>
    <xdr:to>
      <xdr:col>73</xdr:col>
      <xdr:colOff>44450</xdr:colOff>
      <xdr:row>86</xdr:row>
      <xdr:rowOff>45155</xdr:rowOff>
    </xdr:to>
    <xdr:sp macro="" textlink="">
      <xdr:nvSpPr>
        <xdr:cNvPr id="262" name="フローチャート: 判断 261"/>
        <xdr:cNvSpPr/>
      </xdr:nvSpPr>
      <xdr:spPr>
        <a:xfrm>
          <a:off x="15240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29932</xdr:rowOff>
    </xdr:from>
    <xdr:ext cx="762000" cy="259045"/>
    <xdr:sp macro="" textlink="">
      <xdr:nvSpPr>
        <xdr:cNvPr id="263" name="テキスト ボックス 262"/>
        <xdr:cNvSpPr txBox="1"/>
      </xdr:nvSpPr>
      <xdr:spPr>
        <a:xfrm>
          <a:off x="14909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71966</xdr:rowOff>
    </xdr:from>
    <xdr:to>
      <xdr:col>68</xdr:col>
      <xdr:colOff>152400</xdr:colOff>
      <xdr:row>85</xdr:row>
      <xdr:rowOff>85372</xdr:rowOff>
    </xdr:to>
    <xdr:cxnSp macro="">
      <xdr:nvCxnSpPr>
        <xdr:cNvPr id="264" name="直線コネクタ 263"/>
        <xdr:cNvCxnSpPr/>
      </xdr:nvCxnSpPr>
      <xdr:spPr>
        <a:xfrm>
          <a:off x="13512800" y="1464521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5" name="フローチャート: 判断 264"/>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6" name="テキスト ボックス 265"/>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7" name="フローチャート: 判断 266"/>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8" name="テキスト ボックス 267"/>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4" name="楕円 273"/>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118127</xdr:rowOff>
    </xdr:from>
    <xdr:ext cx="762000" cy="259045"/>
    <xdr:sp macro="" textlink="">
      <xdr:nvSpPr>
        <xdr:cNvPr id="275" name="給与水準   （国との比較）該当値テキスト"/>
        <xdr:cNvSpPr txBox="1"/>
      </xdr:nvSpPr>
      <xdr:spPr>
        <a:xfrm>
          <a:off x="171069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6" name="楕円 275"/>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77" name="テキスト ボックス 276"/>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47978</xdr:rowOff>
    </xdr:from>
    <xdr:to>
      <xdr:col>73</xdr:col>
      <xdr:colOff>44450</xdr:colOff>
      <xdr:row>85</xdr:row>
      <xdr:rowOff>149578</xdr:rowOff>
    </xdr:to>
    <xdr:sp macro="" textlink="">
      <xdr:nvSpPr>
        <xdr:cNvPr id="278" name="楕円 277"/>
        <xdr:cNvSpPr/>
      </xdr:nvSpPr>
      <xdr:spPr>
        <a:xfrm>
          <a:off x="15240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159755</xdr:rowOff>
    </xdr:from>
    <xdr:ext cx="762000" cy="259045"/>
    <xdr:sp macro="" textlink="">
      <xdr:nvSpPr>
        <xdr:cNvPr id="279" name="テキスト ボックス 278"/>
        <xdr:cNvSpPr txBox="1"/>
      </xdr:nvSpPr>
      <xdr:spPr>
        <a:xfrm>
          <a:off x="14909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34572</xdr:rowOff>
    </xdr:from>
    <xdr:to>
      <xdr:col>68</xdr:col>
      <xdr:colOff>203200</xdr:colOff>
      <xdr:row>85</xdr:row>
      <xdr:rowOff>136172</xdr:rowOff>
    </xdr:to>
    <xdr:sp macro="" textlink="">
      <xdr:nvSpPr>
        <xdr:cNvPr id="280" name="楕円 279"/>
        <xdr:cNvSpPr/>
      </xdr:nvSpPr>
      <xdr:spPr>
        <a:xfrm>
          <a:off x="14351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146349</xdr:rowOff>
    </xdr:from>
    <xdr:ext cx="762000" cy="259045"/>
    <xdr:sp macro="" textlink="">
      <xdr:nvSpPr>
        <xdr:cNvPr id="281" name="テキスト ボックス 280"/>
        <xdr:cNvSpPr txBox="1"/>
      </xdr:nvSpPr>
      <xdr:spPr>
        <a:xfrm>
          <a:off x="14020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82" name="楕円 281"/>
        <xdr:cNvSpPr/>
      </xdr:nvSpPr>
      <xdr:spPr>
        <a:xfrm>
          <a:off x="13462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83" name="テキスト ボックス 282"/>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人口千人当たり職員数が類似団体平均を下回っているのは、組織の見直し及び業務の一部民間委託等の推進により、職員数の削減を着実に実施してきたことが要因である。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しかしながら、職員削減については、ある程度成果を挙げたことから、現在は一定水準を保っている。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今後も、平成２６年度に策定した定員適正化計画に基づく適正な職員数の管理、効率的な組織・機構の確立により、最小の人員で最大限の効果を生み出す効果的な行政運営の推進に引き続き努める。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94252</xdr:rowOff>
    </xdr:from>
    <xdr:to>
      <xdr:col>81</xdr:col>
      <xdr:colOff>44450</xdr:colOff>
      <xdr:row>67</xdr:row>
      <xdr:rowOff>52433</xdr:rowOff>
    </xdr:to>
    <xdr:cxnSp macro="">
      <xdr:nvCxnSpPr>
        <xdr:cNvPr id="315" name="直線コネクタ 314"/>
        <xdr:cNvCxnSpPr/>
      </xdr:nvCxnSpPr>
      <xdr:spPr>
        <a:xfrm flipV="1">
          <a:off x="17018000" y="10038352"/>
          <a:ext cx="0" cy="15012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24510</xdr:rowOff>
    </xdr:from>
    <xdr:ext cx="762000" cy="259045"/>
    <xdr:sp macro="" textlink="">
      <xdr:nvSpPr>
        <xdr:cNvPr id="316" name="定員管理の状況最小値テキスト"/>
        <xdr:cNvSpPr txBox="1"/>
      </xdr:nvSpPr>
      <xdr:spPr>
        <a:xfrm>
          <a:off x="17106900" y="1151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52433</xdr:rowOff>
    </xdr:from>
    <xdr:to>
      <xdr:col>81</xdr:col>
      <xdr:colOff>133350</xdr:colOff>
      <xdr:row>67</xdr:row>
      <xdr:rowOff>52433</xdr:rowOff>
    </xdr:to>
    <xdr:cxnSp macro="">
      <xdr:nvCxnSpPr>
        <xdr:cNvPr id="317" name="直線コネクタ 316"/>
        <xdr:cNvCxnSpPr/>
      </xdr:nvCxnSpPr>
      <xdr:spPr>
        <a:xfrm>
          <a:off x="16929100" y="1153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9179</xdr:rowOff>
    </xdr:from>
    <xdr:ext cx="762000" cy="259045"/>
    <xdr:sp macro="" textlink="">
      <xdr:nvSpPr>
        <xdr:cNvPr id="318" name="定員管理の状況最大値テキスト"/>
        <xdr:cNvSpPr txBox="1"/>
      </xdr:nvSpPr>
      <xdr:spPr>
        <a:xfrm>
          <a:off x="17106900" y="978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94252</xdr:rowOff>
    </xdr:from>
    <xdr:to>
      <xdr:col>81</xdr:col>
      <xdr:colOff>133350</xdr:colOff>
      <xdr:row>58</xdr:row>
      <xdr:rowOff>94252</xdr:rowOff>
    </xdr:to>
    <xdr:cxnSp macro="">
      <xdr:nvCxnSpPr>
        <xdr:cNvPr id="319" name="直線コネクタ 318"/>
        <xdr:cNvCxnSpPr/>
      </xdr:nvCxnSpPr>
      <xdr:spPr>
        <a:xfrm>
          <a:off x="16929100" y="100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48713</xdr:rowOff>
    </xdr:from>
    <xdr:to>
      <xdr:col>81</xdr:col>
      <xdr:colOff>44450</xdr:colOff>
      <xdr:row>61</xdr:row>
      <xdr:rowOff>67673</xdr:rowOff>
    </xdr:to>
    <xdr:cxnSp macro="">
      <xdr:nvCxnSpPr>
        <xdr:cNvPr id="320" name="直線コネクタ 319"/>
        <xdr:cNvCxnSpPr/>
      </xdr:nvCxnSpPr>
      <xdr:spPr>
        <a:xfrm>
          <a:off x="16179800" y="10507163"/>
          <a:ext cx="8382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92364</xdr:rowOff>
    </xdr:from>
    <xdr:ext cx="762000" cy="259045"/>
    <xdr:sp macro="" textlink="">
      <xdr:nvSpPr>
        <xdr:cNvPr id="321" name="定員管理の状況平均値テキスト"/>
        <xdr:cNvSpPr txBox="1"/>
      </xdr:nvSpPr>
      <xdr:spPr>
        <a:xfrm>
          <a:off x="17106900" y="105508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120287</xdr:rowOff>
    </xdr:from>
    <xdr:to>
      <xdr:col>81</xdr:col>
      <xdr:colOff>95250</xdr:colOff>
      <xdr:row>62</xdr:row>
      <xdr:rowOff>50437</xdr:rowOff>
    </xdr:to>
    <xdr:sp macro="" textlink="">
      <xdr:nvSpPr>
        <xdr:cNvPr id="322" name="フローチャート: 判断 321"/>
        <xdr:cNvSpPr/>
      </xdr:nvSpPr>
      <xdr:spPr>
        <a:xfrm>
          <a:off x="169672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12519</xdr:rowOff>
    </xdr:from>
    <xdr:to>
      <xdr:col>77</xdr:col>
      <xdr:colOff>44450</xdr:colOff>
      <xdr:row>61</xdr:row>
      <xdr:rowOff>48713</xdr:rowOff>
    </xdr:to>
    <xdr:cxnSp macro="">
      <xdr:nvCxnSpPr>
        <xdr:cNvPr id="323" name="直線コネクタ 322"/>
        <xdr:cNvCxnSpPr/>
      </xdr:nvCxnSpPr>
      <xdr:spPr>
        <a:xfrm>
          <a:off x="15290800" y="10470969"/>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118563</xdr:rowOff>
    </xdr:from>
    <xdr:to>
      <xdr:col>77</xdr:col>
      <xdr:colOff>95250</xdr:colOff>
      <xdr:row>62</xdr:row>
      <xdr:rowOff>48713</xdr:rowOff>
    </xdr:to>
    <xdr:sp macro="" textlink="">
      <xdr:nvSpPr>
        <xdr:cNvPr id="324" name="フローチャート: 判断 323"/>
        <xdr:cNvSpPr/>
      </xdr:nvSpPr>
      <xdr:spPr>
        <a:xfrm>
          <a:off x="16129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33490</xdr:rowOff>
    </xdr:from>
    <xdr:ext cx="736600" cy="259045"/>
    <xdr:sp macro="" textlink="">
      <xdr:nvSpPr>
        <xdr:cNvPr id="325" name="テキスト ボックス 324"/>
        <xdr:cNvSpPr txBox="1"/>
      </xdr:nvSpPr>
      <xdr:spPr>
        <a:xfrm>
          <a:off x="15798800" y="10663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12519</xdr:rowOff>
    </xdr:from>
    <xdr:to>
      <xdr:col>72</xdr:col>
      <xdr:colOff>203200</xdr:colOff>
      <xdr:row>61</xdr:row>
      <xdr:rowOff>19413</xdr:rowOff>
    </xdr:to>
    <xdr:cxnSp macro="">
      <xdr:nvCxnSpPr>
        <xdr:cNvPr id="326" name="直線コネクタ 325"/>
        <xdr:cNvCxnSpPr/>
      </xdr:nvCxnSpPr>
      <xdr:spPr>
        <a:xfrm flipV="1">
          <a:off x="14401800" y="1047096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149588</xdr:rowOff>
    </xdr:from>
    <xdr:to>
      <xdr:col>73</xdr:col>
      <xdr:colOff>44450</xdr:colOff>
      <xdr:row>62</xdr:row>
      <xdr:rowOff>79738</xdr:rowOff>
    </xdr:to>
    <xdr:sp macro="" textlink="">
      <xdr:nvSpPr>
        <xdr:cNvPr id="327" name="フローチャート: 判断 326"/>
        <xdr:cNvSpPr/>
      </xdr:nvSpPr>
      <xdr:spPr>
        <a:xfrm>
          <a:off x="15240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64515</xdr:rowOff>
    </xdr:from>
    <xdr:ext cx="762000" cy="259045"/>
    <xdr:sp macro="" textlink="">
      <xdr:nvSpPr>
        <xdr:cNvPr id="328" name="テキスト ボックス 327"/>
        <xdr:cNvSpPr txBox="1"/>
      </xdr:nvSpPr>
      <xdr:spPr>
        <a:xfrm>
          <a:off x="14909800" y="106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19413</xdr:rowOff>
    </xdr:from>
    <xdr:to>
      <xdr:col>68</xdr:col>
      <xdr:colOff>152400</xdr:colOff>
      <xdr:row>61</xdr:row>
      <xdr:rowOff>19413</xdr:rowOff>
    </xdr:to>
    <xdr:cxnSp macro="">
      <xdr:nvCxnSpPr>
        <xdr:cNvPr id="329" name="直線コネクタ 328"/>
        <xdr:cNvCxnSpPr/>
      </xdr:nvCxnSpPr>
      <xdr:spPr>
        <a:xfrm>
          <a:off x="13512800" y="104778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136706</xdr:rowOff>
    </xdr:from>
    <xdr:to>
      <xdr:col>68</xdr:col>
      <xdr:colOff>203200</xdr:colOff>
      <xdr:row>63</xdr:row>
      <xdr:rowOff>66856</xdr:rowOff>
    </xdr:to>
    <xdr:sp macro="" textlink="">
      <xdr:nvSpPr>
        <xdr:cNvPr id="330" name="フローチャート: 判断 329"/>
        <xdr:cNvSpPr/>
      </xdr:nvSpPr>
      <xdr:spPr>
        <a:xfrm>
          <a:off x="14351000" y="1076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51633</xdr:rowOff>
    </xdr:from>
    <xdr:ext cx="762000" cy="259045"/>
    <xdr:sp macro="" textlink="">
      <xdr:nvSpPr>
        <xdr:cNvPr id="331" name="テキスト ボックス 330"/>
        <xdr:cNvSpPr txBox="1"/>
      </xdr:nvSpPr>
      <xdr:spPr>
        <a:xfrm>
          <a:off x="14020800" y="1085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124641</xdr:rowOff>
    </xdr:from>
    <xdr:to>
      <xdr:col>64</xdr:col>
      <xdr:colOff>152400</xdr:colOff>
      <xdr:row>63</xdr:row>
      <xdr:rowOff>54791</xdr:rowOff>
    </xdr:to>
    <xdr:sp macro="" textlink="">
      <xdr:nvSpPr>
        <xdr:cNvPr id="332" name="フローチャート: 判断 331"/>
        <xdr:cNvSpPr/>
      </xdr:nvSpPr>
      <xdr:spPr>
        <a:xfrm>
          <a:off x="13462000" y="1075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39568</xdr:rowOff>
    </xdr:from>
    <xdr:ext cx="762000" cy="259045"/>
    <xdr:sp macro="" textlink="">
      <xdr:nvSpPr>
        <xdr:cNvPr id="333" name="テキスト ボックス 332"/>
        <xdr:cNvSpPr txBox="1"/>
      </xdr:nvSpPr>
      <xdr:spPr>
        <a:xfrm>
          <a:off x="13131800" y="10840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16873</xdr:rowOff>
    </xdr:from>
    <xdr:to>
      <xdr:col>81</xdr:col>
      <xdr:colOff>95250</xdr:colOff>
      <xdr:row>61</xdr:row>
      <xdr:rowOff>118473</xdr:rowOff>
    </xdr:to>
    <xdr:sp macro="" textlink="">
      <xdr:nvSpPr>
        <xdr:cNvPr id="339" name="楕円 338"/>
        <xdr:cNvSpPr/>
      </xdr:nvSpPr>
      <xdr:spPr>
        <a:xfrm>
          <a:off x="16967200" y="1047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33400</xdr:rowOff>
    </xdr:from>
    <xdr:ext cx="762000" cy="259045"/>
    <xdr:sp macro="" textlink="">
      <xdr:nvSpPr>
        <xdr:cNvPr id="340" name="定員管理の状況該当値テキスト"/>
        <xdr:cNvSpPr txBox="1"/>
      </xdr:nvSpPr>
      <xdr:spPr>
        <a:xfrm>
          <a:off x="17106900" y="1032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169363</xdr:rowOff>
    </xdr:from>
    <xdr:to>
      <xdr:col>77</xdr:col>
      <xdr:colOff>95250</xdr:colOff>
      <xdr:row>61</xdr:row>
      <xdr:rowOff>99513</xdr:rowOff>
    </xdr:to>
    <xdr:sp macro="" textlink="">
      <xdr:nvSpPr>
        <xdr:cNvPr id="341" name="楕円 340"/>
        <xdr:cNvSpPr/>
      </xdr:nvSpPr>
      <xdr:spPr>
        <a:xfrm>
          <a:off x="16129000" y="1045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109690</xdr:rowOff>
    </xdr:from>
    <xdr:ext cx="736600" cy="259045"/>
    <xdr:sp macro="" textlink="">
      <xdr:nvSpPr>
        <xdr:cNvPr id="342" name="テキスト ボックス 341"/>
        <xdr:cNvSpPr txBox="1"/>
      </xdr:nvSpPr>
      <xdr:spPr>
        <a:xfrm>
          <a:off x="15798800" y="10225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133169</xdr:rowOff>
    </xdr:from>
    <xdr:to>
      <xdr:col>73</xdr:col>
      <xdr:colOff>44450</xdr:colOff>
      <xdr:row>61</xdr:row>
      <xdr:rowOff>63319</xdr:rowOff>
    </xdr:to>
    <xdr:sp macro="" textlink="">
      <xdr:nvSpPr>
        <xdr:cNvPr id="343" name="楕円 342"/>
        <xdr:cNvSpPr/>
      </xdr:nvSpPr>
      <xdr:spPr>
        <a:xfrm>
          <a:off x="15240000" y="1042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73496</xdr:rowOff>
    </xdr:from>
    <xdr:ext cx="762000" cy="259045"/>
    <xdr:sp macro="" textlink="">
      <xdr:nvSpPr>
        <xdr:cNvPr id="344" name="テキスト ボックス 343"/>
        <xdr:cNvSpPr txBox="1"/>
      </xdr:nvSpPr>
      <xdr:spPr>
        <a:xfrm>
          <a:off x="14909800" y="10189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140063</xdr:rowOff>
    </xdr:from>
    <xdr:to>
      <xdr:col>68</xdr:col>
      <xdr:colOff>203200</xdr:colOff>
      <xdr:row>61</xdr:row>
      <xdr:rowOff>70213</xdr:rowOff>
    </xdr:to>
    <xdr:sp macro="" textlink="">
      <xdr:nvSpPr>
        <xdr:cNvPr id="345" name="楕円 344"/>
        <xdr:cNvSpPr/>
      </xdr:nvSpPr>
      <xdr:spPr>
        <a:xfrm>
          <a:off x="143510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80390</xdr:rowOff>
    </xdr:from>
    <xdr:ext cx="762000" cy="259045"/>
    <xdr:sp macro="" textlink="">
      <xdr:nvSpPr>
        <xdr:cNvPr id="346" name="テキスト ボックス 345"/>
        <xdr:cNvSpPr txBox="1"/>
      </xdr:nvSpPr>
      <xdr:spPr>
        <a:xfrm>
          <a:off x="14020800" y="1019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140063</xdr:rowOff>
    </xdr:from>
    <xdr:to>
      <xdr:col>64</xdr:col>
      <xdr:colOff>152400</xdr:colOff>
      <xdr:row>61</xdr:row>
      <xdr:rowOff>70213</xdr:rowOff>
    </xdr:to>
    <xdr:sp macro="" textlink="">
      <xdr:nvSpPr>
        <xdr:cNvPr id="347" name="楕円 346"/>
        <xdr:cNvSpPr/>
      </xdr:nvSpPr>
      <xdr:spPr>
        <a:xfrm>
          <a:off x="134620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80390</xdr:rowOff>
    </xdr:from>
    <xdr:ext cx="762000" cy="259045"/>
    <xdr:sp macro="" textlink="">
      <xdr:nvSpPr>
        <xdr:cNvPr id="348" name="テキスト ボックス 347"/>
        <xdr:cNvSpPr txBox="1"/>
      </xdr:nvSpPr>
      <xdr:spPr>
        <a:xfrm>
          <a:off x="13131800" y="1019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実質公債費比率が類似団体平均に比べ下回っているのは、平成２４年度まで普通建設事業を抑制し、地方債償還額を減少させたためである。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しかしながら、平成２５年度以降は、市民病院・消防庁舎・図書館・小中一貫校</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・都市公園拡張</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などの大規模な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公共事業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を実施したことに伴い地方債を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多く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発行したため、地方債残高が増加し、平成２８年度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以降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は公債費も増額傾向に転じてきた。今後は、さらなる地方債償還金の増額が見込まれることから、引き続き適正な地方債管理に努めていく必要がある。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147743</xdr:rowOff>
    </xdr:from>
    <xdr:to>
      <xdr:col>81</xdr:col>
      <xdr:colOff>44450</xdr:colOff>
      <xdr:row>44</xdr:row>
      <xdr:rowOff>108796</xdr:rowOff>
    </xdr:to>
    <xdr:cxnSp macro="">
      <xdr:nvCxnSpPr>
        <xdr:cNvPr id="377" name="直線コネクタ 376"/>
        <xdr:cNvCxnSpPr/>
      </xdr:nvCxnSpPr>
      <xdr:spPr>
        <a:xfrm flipV="1">
          <a:off x="17018000" y="6148493"/>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80873</xdr:rowOff>
    </xdr:from>
    <xdr:ext cx="762000" cy="259045"/>
    <xdr:sp macro="" textlink="">
      <xdr:nvSpPr>
        <xdr:cNvPr id="378" name="公債費負担の状況最小値テキスト"/>
        <xdr:cNvSpPr txBox="1"/>
      </xdr:nvSpPr>
      <xdr:spPr>
        <a:xfrm>
          <a:off x="17106900" y="762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108796</xdr:rowOff>
    </xdr:from>
    <xdr:to>
      <xdr:col>81</xdr:col>
      <xdr:colOff>133350</xdr:colOff>
      <xdr:row>44</xdr:row>
      <xdr:rowOff>108796</xdr:rowOff>
    </xdr:to>
    <xdr:cxnSp macro="">
      <xdr:nvCxnSpPr>
        <xdr:cNvPr id="379" name="直線コネクタ 378"/>
        <xdr:cNvCxnSpPr/>
      </xdr:nvCxnSpPr>
      <xdr:spPr>
        <a:xfrm>
          <a:off x="16929100" y="765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62670</xdr:rowOff>
    </xdr:from>
    <xdr:ext cx="762000" cy="259045"/>
    <xdr:sp macro="" textlink="">
      <xdr:nvSpPr>
        <xdr:cNvPr id="380"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147743</xdr:rowOff>
    </xdr:from>
    <xdr:to>
      <xdr:col>81</xdr:col>
      <xdr:colOff>133350</xdr:colOff>
      <xdr:row>35</xdr:row>
      <xdr:rowOff>147743</xdr:rowOff>
    </xdr:to>
    <xdr:cxnSp macro="">
      <xdr:nvCxnSpPr>
        <xdr:cNvPr id="381" name="直線コネクタ 380"/>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97367</xdr:rowOff>
    </xdr:from>
    <xdr:to>
      <xdr:col>81</xdr:col>
      <xdr:colOff>44450</xdr:colOff>
      <xdr:row>39</xdr:row>
      <xdr:rowOff>121496</xdr:rowOff>
    </xdr:to>
    <xdr:cxnSp macro="">
      <xdr:nvCxnSpPr>
        <xdr:cNvPr id="382" name="直線コネクタ 381"/>
        <xdr:cNvCxnSpPr/>
      </xdr:nvCxnSpPr>
      <xdr:spPr>
        <a:xfrm>
          <a:off x="16179800" y="6783917"/>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24147</xdr:rowOff>
    </xdr:from>
    <xdr:ext cx="762000" cy="259045"/>
    <xdr:sp macro="" textlink="">
      <xdr:nvSpPr>
        <xdr:cNvPr id="383" name="公債費負担の状況平均値テキスト"/>
        <xdr:cNvSpPr txBox="1"/>
      </xdr:nvSpPr>
      <xdr:spPr>
        <a:xfrm>
          <a:off x="17106900" y="688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384" name="フローチャート: 判断 383"/>
        <xdr:cNvSpPr/>
      </xdr:nvSpPr>
      <xdr:spPr>
        <a:xfrm>
          <a:off x="169672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97367</xdr:rowOff>
    </xdr:from>
    <xdr:to>
      <xdr:col>77</xdr:col>
      <xdr:colOff>44450</xdr:colOff>
      <xdr:row>39</xdr:row>
      <xdr:rowOff>121496</xdr:rowOff>
    </xdr:to>
    <xdr:cxnSp macro="">
      <xdr:nvCxnSpPr>
        <xdr:cNvPr id="385" name="直線コネクタ 384"/>
        <xdr:cNvCxnSpPr/>
      </xdr:nvCxnSpPr>
      <xdr:spPr>
        <a:xfrm flipV="1">
          <a:off x="15290800" y="678391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6" name="フローチャート: 判断 385"/>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87" name="テキスト ボックス 386"/>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121496</xdr:rowOff>
    </xdr:from>
    <xdr:to>
      <xdr:col>72</xdr:col>
      <xdr:colOff>203200</xdr:colOff>
      <xdr:row>40</xdr:row>
      <xdr:rowOff>46567</xdr:rowOff>
    </xdr:to>
    <xdr:cxnSp macro="">
      <xdr:nvCxnSpPr>
        <xdr:cNvPr id="388" name="直線コネクタ 387"/>
        <xdr:cNvCxnSpPr/>
      </xdr:nvCxnSpPr>
      <xdr:spPr>
        <a:xfrm flipV="1">
          <a:off x="14401800" y="6808046"/>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9" name="フローチャート: 判断 388"/>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0" name="テキスト ボックス 389"/>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46567</xdr:rowOff>
    </xdr:from>
    <xdr:to>
      <xdr:col>68</xdr:col>
      <xdr:colOff>152400</xdr:colOff>
      <xdr:row>41</xdr:row>
      <xdr:rowOff>19896</xdr:rowOff>
    </xdr:to>
    <xdr:cxnSp macro="">
      <xdr:nvCxnSpPr>
        <xdr:cNvPr id="391" name="直線コネクタ 390"/>
        <xdr:cNvCxnSpPr/>
      </xdr:nvCxnSpPr>
      <xdr:spPr>
        <a:xfrm flipV="1">
          <a:off x="13512800" y="6904567"/>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2" name="フローチャート: 判断 391"/>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23300</xdr:rowOff>
    </xdr:from>
    <xdr:ext cx="762000" cy="259045"/>
    <xdr:sp macro="" textlink="">
      <xdr:nvSpPr>
        <xdr:cNvPr id="393" name="テキスト ボックス 392"/>
        <xdr:cNvSpPr txBox="1"/>
      </xdr:nvSpPr>
      <xdr:spPr>
        <a:xfrm>
          <a:off x="14020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4" name="フローチャート: 判断 393"/>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395" name="テキスト ボックス 394"/>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70696</xdr:rowOff>
    </xdr:from>
    <xdr:to>
      <xdr:col>81</xdr:col>
      <xdr:colOff>95250</xdr:colOff>
      <xdr:row>40</xdr:row>
      <xdr:rowOff>846</xdr:rowOff>
    </xdr:to>
    <xdr:sp macro="" textlink="">
      <xdr:nvSpPr>
        <xdr:cNvPr id="401" name="楕円 400"/>
        <xdr:cNvSpPr/>
      </xdr:nvSpPr>
      <xdr:spPr>
        <a:xfrm>
          <a:off x="169672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87223</xdr:rowOff>
    </xdr:from>
    <xdr:ext cx="762000" cy="259045"/>
    <xdr:sp macro="" textlink="">
      <xdr:nvSpPr>
        <xdr:cNvPr id="402" name="公債費負担の状況該当値テキスト"/>
        <xdr:cNvSpPr txBox="1"/>
      </xdr:nvSpPr>
      <xdr:spPr>
        <a:xfrm>
          <a:off x="17106900" y="660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46567</xdr:rowOff>
    </xdr:from>
    <xdr:to>
      <xdr:col>77</xdr:col>
      <xdr:colOff>95250</xdr:colOff>
      <xdr:row>39</xdr:row>
      <xdr:rowOff>148167</xdr:rowOff>
    </xdr:to>
    <xdr:sp macro="" textlink="">
      <xdr:nvSpPr>
        <xdr:cNvPr id="403" name="楕円 402"/>
        <xdr:cNvSpPr/>
      </xdr:nvSpPr>
      <xdr:spPr>
        <a:xfrm>
          <a:off x="16129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158344</xdr:rowOff>
    </xdr:from>
    <xdr:ext cx="736600" cy="259045"/>
    <xdr:sp macro="" textlink="">
      <xdr:nvSpPr>
        <xdr:cNvPr id="404" name="テキスト ボックス 403"/>
        <xdr:cNvSpPr txBox="1"/>
      </xdr:nvSpPr>
      <xdr:spPr>
        <a:xfrm>
          <a:off x="15798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70696</xdr:rowOff>
    </xdr:from>
    <xdr:to>
      <xdr:col>73</xdr:col>
      <xdr:colOff>44450</xdr:colOff>
      <xdr:row>40</xdr:row>
      <xdr:rowOff>846</xdr:rowOff>
    </xdr:to>
    <xdr:sp macro="" textlink="">
      <xdr:nvSpPr>
        <xdr:cNvPr id="405" name="楕円 404"/>
        <xdr:cNvSpPr/>
      </xdr:nvSpPr>
      <xdr:spPr>
        <a:xfrm>
          <a:off x="15240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11023</xdr:rowOff>
    </xdr:from>
    <xdr:ext cx="762000" cy="259045"/>
    <xdr:sp macro="" textlink="">
      <xdr:nvSpPr>
        <xdr:cNvPr id="406" name="テキスト ボックス 405"/>
        <xdr:cNvSpPr txBox="1"/>
      </xdr:nvSpPr>
      <xdr:spPr>
        <a:xfrm>
          <a:off x="14909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167217</xdr:rowOff>
    </xdr:from>
    <xdr:to>
      <xdr:col>68</xdr:col>
      <xdr:colOff>203200</xdr:colOff>
      <xdr:row>40</xdr:row>
      <xdr:rowOff>97367</xdr:rowOff>
    </xdr:to>
    <xdr:sp macro="" textlink="">
      <xdr:nvSpPr>
        <xdr:cNvPr id="407" name="楕円 406"/>
        <xdr:cNvSpPr/>
      </xdr:nvSpPr>
      <xdr:spPr>
        <a:xfrm>
          <a:off x="14351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107544</xdr:rowOff>
    </xdr:from>
    <xdr:ext cx="762000" cy="259045"/>
    <xdr:sp macro="" textlink="">
      <xdr:nvSpPr>
        <xdr:cNvPr id="408" name="テキスト ボックス 407"/>
        <xdr:cNvSpPr txBox="1"/>
      </xdr:nvSpPr>
      <xdr:spPr>
        <a:xfrm>
          <a:off x="14020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409" name="楕円 408"/>
        <xdr:cNvSpPr/>
      </xdr:nvSpPr>
      <xdr:spPr>
        <a:xfrm>
          <a:off x="13462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80873</xdr:rowOff>
    </xdr:from>
    <xdr:ext cx="762000" cy="259045"/>
    <xdr:sp macro="" textlink="">
      <xdr:nvSpPr>
        <xdr:cNvPr id="410" name="テキスト ボックス 409"/>
        <xdr:cNvSpPr txBox="1"/>
      </xdr:nvSpPr>
      <xdr:spPr>
        <a:xfrm>
          <a:off x="13131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比率が類似団体に比べ上回っているのは、主に公共下水道事業・市民病院事業への一般会計等負担見込額が多くなっているためである。特に、市民病院は平成２６年度に建設し、その建設に係る企業債残高が高く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また、一般会計においても、消防庁舎・図書館の建設事業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、都市公園拡張事業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等を実施したことに伴い、地方債を多く発行したため地方債残高も増額傾向にある。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公共施設の老朽化対策は続くこととなる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後世への負担を少しでも軽減するよう、地方債の繰上償還などを行い、地方債現在高増加の抑制に努めるなど健全な財政運営に努める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19092</xdr:rowOff>
    </xdr:to>
    <xdr:cxnSp macro="">
      <xdr:nvCxnSpPr>
        <xdr:cNvPr id="439" name="直線コネクタ 438"/>
        <xdr:cNvCxnSpPr/>
      </xdr:nvCxnSpPr>
      <xdr:spPr>
        <a:xfrm flipV="1">
          <a:off x="17018000" y="2370667"/>
          <a:ext cx="0" cy="1591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162619</xdr:rowOff>
    </xdr:from>
    <xdr:ext cx="762000" cy="259045"/>
    <xdr:sp macro="" textlink="">
      <xdr:nvSpPr>
        <xdr:cNvPr id="440" name="将来負担の状況最小値テキスト"/>
        <xdr:cNvSpPr txBox="1"/>
      </xdr:nvSpPr>
      <xdr:spPr>
        <a:xfrm>
          <a:off x="17106900" y="393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19092</xdr:rowOff>
    </xdr:from>
    <xdr:to>
      <xdr:col>81</xdr:col>
      <xdr:colOff>133350</xdr:colOff>
      <xdr:row>23</xdr:row>
      <xdr:rowOff>19092</xdr:rowOff>
    </xdr:to>
    <xdr:cxnSp macro="">
      <xdr:nvCxnSpPr>
        <xdr:cNvPr id="441" name="直線コネクタ 440"/>
        <xdr:cNvCxnSpPr/>
      </xdr:nvCxnSpPr>
      <xdr:spPr>
        <a:xfrm>
          <a:off x="16929100" y="3962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110617</xdr:rowOff>
    </xdr:from>
    <xdr:to>
      <xdr:col>81</xdr:col>
      <xdr:colOff>44450</xdr:colOff>
      <xdr:row>18</xdr:row>
      <xdr:rowOff>130725</xdr:rowOff>
    </xdr:to>
    <xdr:cxnSp macro="">
      <xdr:nvCxnSpPr>
        <xdr:cNvPr id="444" name="直線コネクタ 443"/>
        <xdr:cNvCxnSpPr/>
      </xdr:nvCxnSpPr>
      <xdr:spPr>
        <a:xfrm>
          <a:off x="16179800" y="31967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38794</xdr:rowOff>
    </xdr:from>
    <xdr:ext cx="762000" cy="259045"/>
    <xdr:sp macro="" textlink="">
      <xdr:nvSpPr>
        <xdr:cNvPr id="445" name="将来負担の状況平均値テキスト"/>
        <xdr:cNvSpPr txBox="1"/>
      </xdr:nvSpPr>
      <xdr:spPr>
        <a:xfrm>
          <a:off x="17106900" y="2610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22267</xdr:rowOff>
    </xdr:from>
    <xdr:to>
      <xdr:col>81</xdr:col>
      <xdr:colOff>95250</xdr:colOff>
      <xdr:row>16</xdr:row>
      <xdr:rowOff>123867</xdr:rowOff>
    </xdr:to>
    <xdr:sp macro="" textlink="">
      <xdr:nvSpPr>
        <xdr:cNvPr id="446" name="フローチャート: 判断 445"/>
        <xdr:cNvSpPr/>
      </xdr:nvSpPr>
      <xdr:spPr>
        <a:xfrm>
          <a:off x="169672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50292</xdr:rowOff>
    </xdr:from>
    <xdr:to>
      <xdr:col>77</xdr:col>
      <xdr:colOff>44450</xdr:colOff>
      <xdr:row>18</xdr:row>
      <xdr:rowOff>110617</xdr:rowOff>
    </xdr:to>
    <xdr:cxnSp macro="">
      <xdr:nvCxnSpPr>
        <xdr:cNvPr id="447" name="直線コネクタ 446"/>
        <xdr:cNvCxnSpPr/>
      </xdr:nvCxnSpPr>
      <xdr:spPr>
        <a:xfrm>
          <a:off x="15290800" y="313639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168783</xdr:rowOff>
    </xdr:from>
    <xdr:to>
      <xdr:col>77</xdr:col>
      <xdr:colOff>95250</xdr:colOff>
      <xdr:row>16</xdr:row>
      <xdr:rowOff>98933</xdr:rowOff>
    </xdr:to>
    <xdr:sp macro="" textlink="">
      <xdr:nvSpPr>
        <xdr:cNvPr id="448" name="フローチャート: 判断 447"/>
        <xdr:cNvSpPr/>
      </xdr:nvSpPr>
      <xdr:spPr>
        <a:xfrm>
          <a:off x="16129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109110</xdr:rowOff>
    </xdr:from>
    <xdr:ext cx="736600" cy="259045"/>
    <xdr:sp macro="" textlink="">
      <xdr:nvSpPr>
        <xdr:cNvPr id="449" name="テキスト ボックス 448"/>
        <xdr:cNvSpPr txBox="1"/>
      </xdr:nvSpPr>
      <xdr:spPr>
        <a:xfrm>
          <a:off x="15798800" y="2509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145330</xdr:rowOff>
    </xdr:from>
    <xdr:to>
      <xdr:col>72</xdr:col>
      <xdr:colOff>203200</xdr:colOff>
      <xdr:row>18</xdr:row>
      <xdr:rowOff>50292</xdr:rowOff>
    </xdr:to>
    <xdr:cxnSp macro="">
      <xdr:nvCxnSpPr>
        <xdr:cNvPr id="450" name="直線コネクタ 449"/>
        <xdr:cNvCxnSpPr/>
      </xdr:nvCxnSpPr>
      <xdr:spPr>
        <a:xfrm>
          <a:off x="14401800" y="3059980"/>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33528</xdr:rowOff>
    </xdr:from>
    <xdr:to>
      <xdr:col>73</xdr:col>
      <xdr:colOff>44450</xdr:colOff>
      <xdr:row>16</xdr:row>
      <xdr:rowOff>135128</xdr:rowOff>
    </xdr:to>
    <xdr:sp macro="" textlink="">
      <xdr:nvSpPr>
        <xdr:cNvPr id="451" name="フローチャート: 判断 450"/>
        <xdr:cNvSpPr/>
      </xdr:nvSpPr>
      <xdr:spPr>
        <a:xfrm>
          <a:off x="15240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145305</xdr:rowOff>
    </xdr:from>
    <xdr:ext cx="762000" cy="259045"/>
    <xdr:sp macro="" textlink="">
      <xdr:nvSpPr>
        <xdr:cNvPr id="452" name="テキスト ボックス 451"/>
        <xdr:cNvSpPr txBox="1"/>
      </xdr:nvSpPr>
      <xdr:spPr>
        <a:xfrm>
          <a:off x="14909800" y="25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33528</xdr:rowOff>
    </xdr:from>
    <xdr:to>
      <xdr:col>68</xdr:col>
      <xdr:colOff>152400</xdr:colOff>
      <xdr:row>17</xdr:row>
      <xdr:rowOff>145330</xdr:rowOff>
    </xdr:to>
    <xdr:cxnSp macro="">
      <xdr:nvCxnSpPr>
        <xdr:cNvPr id="453" name="直線コネクタ 452"/>
        <xdr:cNvCxnSpPr/>
      </xdr:nvCxnSpPr>
      <xdr:spPr>
        <a:xfrm>
          <a:off x="13512800" y="2948178"/>
          <a:ext cx="889000" cy="11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139023</xdr:rowOff>
    </xdr:from>
    <xdr:to>
      <xdr:col>68</xdr:col>
      <xdr:colOff>203200</xdr:colOff>
      <xdr:row>16</xdr:row>
      <xdr:rowOff>69173</xdr:rowOff>
    </xdr:to>
    <xdr:sp macro="" textlink="">
      <xdr:nvSpPr>
        <xdr:cNvPr id="454" name="フローチャート: 判断 453"/>
        <xdr:cNvSpPr/>
      </xdr:nvSpPr>
      <xdr:spPr>
        <a:xfrm>
          <a:off x="14351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79350</xdr:rowOff>
    </xdr:from>
    <xdr:ext cx="762000" cy="259045"/>
    <xdr:sp macro="" textlink="">
      <xdr:nvSpPr>
        <xdr:cNvPr id="455" name="テキスト ボックス 454"/>
        <xdr:cNvSpPr txBox="1"/>
      </xdr:nvSpPr>
      <xdr:spPr>
        <a:xfrm>
          <a:off x="14020800" y="247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1355</xdr:rowOff>
    </xdr:from>
    <xdr:to>
      <xdr:col>64</xdr:col>
      <xdr:colOff>152400</xdr:colOff>
      <xdr:row>16</xdr:row>
      <xdr:rowOff>102955</xdr:rowOff>
    </xdr:to>
    <xdr:sp macro="" textlink="">
      <xdr:nvSpPr>
        <xdr:cNvPr id="456" name="フローチャート: 判断 455"/>
        <xdr:cNvSpPr/>
      </xdr:nvSpPr>
      <xdr:spPr>
        <a:xfrm>
          <a:off x="13462000" y="274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113132</xdr:rowOff>
    </xdr:from>
    <xdr:ext cx="762000" cy="259045"/>
    <xdr:sp macro="" textlink="">
      <xdr:nvSpPr>
        <xdr:cNvPr id="457" name="テキスト ボックス 456"/>
        <xdr:cNvSpPr txBox="1"/>
      </xdr:nvSpPr>
      <xdr:spPr>
        <a:xfrm>
          <a:off x="13131800" y="251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79925</xdr:rowOff>
    </xdr:from>
    <xdr:to>
      <xdr:col>81</xdr:col>
      <xdr:colOff>95250</xdr:colOff>
      <xdr:row>19</xdr:row>
      <xdr:rowOff>10075</xdr:rowOff>
    </xdr:to>
    <xdr:sp macro="" textlink="">
      <xdr:nvSpPr>
        <xdr:cNvPr id="463" name="楕円 462"/>
        <xdr:cNvSpPr/>
      </xdr:nvSpPr>
      <xdr:spPr>
        <a:xfrm>
          <a:off x="16967200" y="316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52002</xdr:rowOff>
    </xdr:from>
    <xdr:ext cx="762000" cy="259045"/>
    <xdr:sp macro="" textlink="">
      <xdr:nvSpPr>
        <xdr:cNvPr id="464" name="将来負担の状況該当値テキスト"/>
        <xdr:cNvSpPr txBox="1"/>
      </xdr:nvSpPr>
      <xdr:spPr>
        <a:xfrm>
          <a:off x="17106900" y="313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59817</xdr:rowOff>
    </xdr:from>
    <xdr:to>
      <xdr:col>77</xdr:col>
      <xdr:colOff>95250</xdr:colOff>
      <xdr:row>18</xdr:row>
      <xdr:rowOff>161417</xdr:rowOff>
    </xdr:to>
    <xdr:sp macro="" textlink="">
      <xdr:nvSpPr>
        <xdr:cNvPr id="465" name="楕円 464"/>
        <xdr:cNvSpPr/>
      </xdr:nvSpPr>
      <xdr:spPr>
        <a:xfrm>
          <a:off x="16129000" y="314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146194</xdr:rowOff>
    </xdr:from>
    <xdr:ext cx="736600" cy="259045"/>
    <xdr:sp macro="" textlink="">
      <xdr:nvSpPr>
        <xdr:cNvPr id="466" name="テキスト ボックス 465"/>
        <xdr:cNvSpPr txBox="1"/>
      </xdr:nvSpPr>
      <xdr:spPr>
        <a:xfrm>
          <a:off x="15798800" y="3232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170942</xdr:rowOff>
    </xdr:from>
    <xdr:to>
      <xdr:col>73</xdr:col>
      <xdr:colOff>44450</xdr:colOff>
      <xdr:row>18</xdr:row>
      <xdr:rowOff>101092</xdr:rowOff>
    </xdr:to>
    <xdr:sp macro="" textlink="">
      <xdr:nvSpPr>
        <xdr:cNvPr id="467" name="楕円 466"/>
        <xdr:cNvSpPr/>
      </xdr:nvSpPr>
      <xdr:spPr>
        <a:xfrm>
          <a:off x="15240000" y="30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85869</xdr:rowOff>
    </xdr:from>
    <xdr:ext cx="762000" cy="259045"/>
    <xdr:sp macro="" textlink="">
      <xdr:nvSpPr>
        <xdr:cNvPr id="468" name="テキスト ボックス 467"/>
        <xdr:cNvSpPr txBox="1"/>
      </xdr:nvSpPr>
      <xdr:spPr>
        <a:xfrm>
          <a:off x="14909800" y="317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94530</xdr:rowOff>
    </xdr:from>
    <xdr:to>
      <xdr:col>68</xdr:col>
      <xdr:colOff>203200</xdr:colOff>
      <xdr:row>18</xdr:row>
      <xdr:rowOff>24680</xdr:rowOff>
    </xdr:to>
    <xdr:sp macro="" textlink="">
      <xdr:nvSpPr>
        <xdr:cNvPr id="469" name="楕円 468"/>
        <xdr:cNvSpPr/>
      </xdr:nvSpPr>
      <xdr:spPr>
        <a:xfrm>
          <a:off x="14351000" y="300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9457</xdr:rowOff>
    </xdr:from>
    <xdr:ext cx="762000" cy="259045"/>
    <xdr:sp macro="" textlink="">
      <xdr:nvSpPr>
        <xdr:cNvPr id="470" name="テキスト ボックス 469"/>
        <xdr:cNvSpPr txBox="1"/>
      </xdr:nvSpPr>
      <xdr:spPr>
        <a:xfrm>
          <a:off x="14020800" y="309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154178</xdr:rowOff>
    </xdr:from>
    <xdr:to>
      <xdr:col>64</xdr:col>
      <xdr:colOff>152400</xdr:colOff>
      <xdr:row>17</xdr:row>
      <xdr:rowOff>84328</xdr:rowOff>
    </xdr:to>
    <xdr:sp macro="" textlink="">
      <xdr:nvSpPr>
        <xdr:cNvPr id="471" name="楕円 470"/>
        <xdr:cNvSpPr/>
      </xdr:nvSpPr>
      <xdr:spPr>
        <a:xfrm>
          <a:off x="13462000" y="289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69105</xdr:rowOff>
    </xdr:from>
    <xdr:ext cx="762000" cy="259045"/>
    <xdr:sp macro="" textlink="">
      <xdr:nvSpPr>
        <xdr:cNvPr id="472" name="テキスト ボックス 471"/>
        <xdr:cNvSpPr txBox="1"/>
      </xdr:nvSpPr>
      <xdr:spPr>
        <a:xfrm>
          <a:off x="13131800" y="298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44,206
43,992
186.80
20,075,223
18,754,141
675,959
9,947,093
21,190,905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105.2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ポイント高くなっている。要因としては、地理的な理由により、消防業務など直営で行っている業務が多いことが挙げられる。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しかし、平成２７年度からは火葬業務を一部民間委託にするなど人件費抑制を図っており、人件費の決算額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・比率ともに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減少傾向となっている。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、適正な職員数の維持に努め、人件費の抑制を図る。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latin typeface="ＭＳ ゴシック" panose="020B0609070205080204" pitchFamily="49" charset="-128"/>
              <a:ea typeface="ＭＳ ゴシック" panose="020B0609070205080204" pitchFamily="49" charset="-128"/>
            </a:rPr>
            <a:t>　</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149860</xdr:rowOff>
    </xdr:to>
    <xdr:cxnSp macro="">
      <xdr:nvCxnSpPr>
        <xdr:cNvPr id="61" name="直線コネクタ 60"/>
        <xdr:cNvCxnSpPr/>
      </xdr:nvCxnSpPr>
      <xdr:spPr>
        <a:xfrm flipV="1">
          <a:off x="4826000" y="568960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123190</xdr:rowOff>
    </xdr:from>
    <xdr:to>
      <xdr:col>24</xdr:col>
      <xdr:colOff>25400</xdr:colOff>
      <xdr:row>38</xdr:row>
      <xdr:rowOff>20320</xdr:rowOff>
    </xdr:to>
    <xdr:cxnSp macro="">
      <xdr:nvCxnSpPr>
        <xdr:cNvPr id="66" name="直線コネクタ 65"/>
        <xdr:cNvCxnSpPr/>
      </xdr:nvCxnSpPr>
      <xdr:spPr>
        <a:xfrm flipV="1">
          <a:off x="3987800" y="64668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1287</xdr:rowOff>
    </xdr:from>
    <xdr:ext cx="762000" cy="259045"/>
    <xdr:sp macro="" textlink="">
      <xdr:nvSpPr>
        <xdr:cNvPr id="67" name="人件費平均値テキスト"/>
        <xdr:cNvSpPr txBox="1"/>
      </xdr:nvSpPr>
      <xdr:spPr>
        <a:xfrm>
          <a:off x="4914900" y="6002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20320</xdr:rowOff>
    </xdr:from>
    <xdr:to>
      <xdr:col>19</xdr:col>
      <xdr:colOff>187325</xdr:colOff>
      <xdr:row>38</xdr:row>
      <xdr:rowOff>81280</xdr:rowOff>
    </xdr:to>
    <xdr:cxnSp macro="">
      <xdr:nvCxnSpPr>
        <xdr:cNvPr id="69" name="直線コネクタ 68"/>
        <xdr:cNvCxnSpPr/>
      </xdr:nvCxnSpPr>
      <xdr:spPr>
        <a:xfrm flipV="1">
          <a:off x="3098800" y="65354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125730</xdr:rowOff>
    </xdr:from>
    <xdr:to>
      <xdr:col>20</xdr:col>
      <xdr:colOff>38100</xdr:colOff>
      <xdr:row>36</xdr:row>
      <xdr:rowOff>55880</xdr:rowOff>
    </xdr:to>
    <xdr:sp macro="" textlink="">
      <xdr:nvSpPr>
        <xdr:cNvPr id="70" name="フローチャート: 判断 69"/>
        <xdr:cNvSpPr/>
      </xdr:nvSpPr>
      <xdr:spPr>
        <a:xfrm>
          <a:off x="3937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71" name="テキスト ボックス 70"/>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81280</xdr:rowOff>
    </xdr:from>
    <xdr:to>
      <xdr:col>15</xdr:col>
      <xdr:colOff>98425</xdr:colOff>
      <xdr:row>38</xdr:row>
      <xdr:rowOff>127000</xdr:rowOff>
    </xdr:to>
    <xdr:cxnSp macro="">
      <xdr:nvCxnSpPr>
        <xdr:cNvPr id="72" name="直線コネクタ 71"/>
        <xdr:cNvCxnSpPr/>
      </xdr:nvCxnSpPr>
      <xdr:spPr>
        <a:xfrm flipV="1">
          <a:off x="2209800" y="6596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74" name="テキスト ボックス 73"/>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127000</xdr:rowOff>
    </xdr:from>
    <xdr:to>
      <xdr:col>11</xdr:col>
      <xdr:colOff>9525</xdr:colOff>
      <xdr:row>38</xdr:row>
      <xdr:rowOff>165100</xdr:rowOff>
    </xdr:to>
    <xdr:cxnSp macro="">
      <xdr:nvCxnSpPr>
        <xdr:cNvPr id="75" name="直線コネクタ 74"/>
        <xdr:cNvCxnSpPr/>
      </xdr:nvCxnSpPr>
      <xdr:spPr>
        <a:xfrm flipV="1">
          <a:off x="1320800" y="6642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68580</xdr:rowOff>
    </xdr:from>
    <xdr:to>
      <xdr:col>11</xdr:col>
      <xdr:colOff>60325</xdr:colOff>
      <xdr:row>36</xdr:row>
      <xdr:rowOff>170180</xdr:rowOff>
    </xdr:to>
    <xdr:sp macro="" textlink="">
      <xdr:nvSpPr>
        <xdr:cNvPr id="76" name="フローチャート: 判断 75"/>
        <xdr:cNvSpPr/>
      </xdr:nvSpPr>
      <xdr:spPr>
        <a:xfrm>
          <a:off x="2159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8907</xdr:rowOff>
    </xdr:from>
    <xdr:ext cx="762000" cy="259045"/>
    <xdr:sp macro="" textlink="">
      <xdr:nvSpPr>
        <xdr:cNvPr id="77" name="テキスト ボックス 76"/>
        <xdr:cNvSpPr txBox="1"/>
      </xdr:nvSpPr>
      <xdr:spPr>
        <a:xfrm>
          <a:off x="1828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79" name="テキスト ボックス 78"/>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85" name="楕円 84"/>
        <xdr:cNvSpPr/>
      </xdr:nvSpPr>
      <xdr:spPr>
        <a:xfrm>
          <a:off x="47752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44467</xdr:rowOff>
    </xdr:from>
    <xdr:ext cx="762000" cy="259045"/>
    <xdr:sp macro="" textlink="">
      <xdr:nvSpPr>
        <xdr:cNvPr id="86" name="人件費該当値テキスト"/>
        <xdr:cNvSpPr txBox="1"/>
      </xdr:nvSpPr>
      <xdr:spPr>
        <a:xfrm>
          <a:off x="49149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140970</xdr:rowOff>
    </xdr:from>
    <xdr:to>
      <xdr:col>20</xdr:col>
      <xdr:colOff>38100</xdr:colOff>
      <xdr:row>38</xdr:row>
      <xdr:rowOff>71120</xdr:rowOff>
    </xdr:to>
    <xdr:sp macro="" textlink="">
      <xdr:nvSpPr>
        <xdr:cNvPr id="87" name="楕円 86"/>
        <xdr:cNvSpPr/>
      </xdr:nvSpPr>
      <xdr:spPr>
        <a:xfrm>
          <a:off x="3937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55897</xdr:rowOff>
    </xdr:from>
    <xdr:ext cx="736600" cy="259045"/>
    <xdr:sp macro="" textlink="">
      <xdr:nvSpPr>
        <xdr:cNvPr id="88" name="テキスト ボックス 87"/>
        <xdr:cNvSpPr txBox="1"/>
      </xdr:nvSpPr>
      <xdr:spPr>
        <a:xfrm>
          <a:off x="3606800" y="657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30480</xdr:rowOff>
    </xdr:from>
    <xdr:to>
      <xdr:col>15</xdr:col>
      <xdr:colOff>149225</xdr:colOff>
      <xdr:row>38</xdr:row>
      <xdr:rowOff>132080</xdr:rowOff>
    </xdr:to>
    <xdr:sp macro="" textlink="">
      <xdr:nvSpPr>
        <xdr:cNvPr id="89" name="楕円 88"/>
        <xdr:cNvSpPr/>
      </xdr:nvSpPr>
      <xdr:spPr>
        <a:xfrm>
          <a:off x="3048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116857</xdr:rowOff>
    </xdr:from>
    <xdr:ext cx="762000" cy="259045"/>
    <xdr:sp macro="" textlink="">
      <xdr:nvSpPr>
        <xdr:cNvPr id="90" name="テキスト ボックス 89"/>
        <xdr:cNvSpPr txBox="1"/>
      </xdr:nvSpPr>
      <xdr:spPr>
        <a:xfrm>
          <a:off x="2717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76200</xdr:rowOff>
    </xdr:from>
    <xdr:to>
      <xdr:col>11</xdr:col>
      <xdr:colOff>60325</xdr:colOff>
      <xdr:row>39</xdr:row>
      <xdr:rowOff>6350</xdr:rowOff>
    </xdr:to>
    <xdr:sp macro="" textlink="">
      <xdr:nvSpPr>
        <xdr:cNvPr id="91" name="楕円 90"/>
        <xdr:cNvSpPr/>
      </xdr:nvSpPr>
      <xdr:spPr>
        <a:xfrm>
          <a:off x="2159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162577</xdr:rowOff>
    </xdr:from>
    <xdr:ext cx="762000" cy="259045"/>
    <xdr:sp macro="" textlink="">
      <xdr:nvSpPr>
        <xdr:cNvPr id="92" name="テキスト ボックス 91"/>
        <xdr:cNvSpPr txBox="1"/>
      </xdr:nvSpPr>
      <xdr:spPr>
        <a:xfrm>
          <a:off x="1828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114300</xdr:rowOff>
    </xdr:from>
    <xdr:to>
      <xdr:col>6</xdr:col>
      <xdr:colOff>171450</xdr:colOff>
      <xdr:row>39</xdr:row>
      <xdr:rowOff>44450</xdr:rowOff>
    </xdr:to>
    <xdr:sp macro="" textlink="">
      <xdr:nvSpPr>
        <xdr:cNvPr id="93" name="楕円 92"/>
        <xdr:cNvSpPr/>
      </xdr:nvSpPr>
      <xdr:spPr>
        <a:xfrm>
          <a:off x="1270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29227</xdr:rowOff>
    </xdr:from>
    <xdr:ext cx="762000" cy="259045"/>
    <xdr:sp macro="" textlink="">
      <xdr:nvSpPr>
        <xdr:cNvPr id="94" name="テキスト ボックス 93"/>
        <xdr:cNvSpPr txBox="1"/>
      </xdr:nvSpPr>
      <xdr:spPr>
        <a:xfrm>
          <a:off x="939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要因としては、職員数の削減による臨時職員賃金の増、地域公共交通事情に対応するための市巡回バス運行などが要因である。また、福祉・教育の充実のため、妊婦・乳児健康診査の実施、特別支援教育支援員を配置していることも、比率が高い要因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教職員校務用パソコン借上料、小中学校タブレット導入などの事務機器借上料の増加などにより、物件費が増加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していることも比率が高い要因の一つと考えられるため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、今後は、複数年契約の推進等により、経常経費の削減に努める。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20</xdr:row>
      <xdr:rowOff>143328</xdr:rowOff>
    </xdr:to>
    <xdr:cxnSp macro="">
      <xdr:nvCxnSpPr>
        <xdr:cNvPr id="124" name="直線コネクタ 123"/>
        <xdr:cNvCxnSpPr/>
      </xdr:nvCxnSpPr>
      <xdr:spPr>
        <a:xfrm flipV="1">
          <a:off x="16510000" y="2200729"/>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5"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6" name="直線コネクタ 125"/>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7"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8" name="直線コネクタ 127"/>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15421</xdr:rowOff>
    </xdr:from>
    <xdr:to>
      <xdr:col>82</xdr:col>
      <xdr:colOff>107950</xdr:colOff>
      <xdr:row>17</xdr:row>
      <xdr:rowOff>91621</xdr:rowOff>
    </xdr:to>
    <xdr:cxnSp macro="">
      <xdr:nvCxnSpPr>
        <xdr:cNvPr id="129" name="直線コネクタ 128"/>
        <xdr:cNvCxnSpPr/>
      </xdr:nvCxnSpPr>
      <xdr:spPr>
        <a:xfrm>
          <a:off x="15671800" y="293007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198</xdr:rowOff>
    </xdr:from>
    <xdr:ext cx="762000" cy="259045"/>
    <xdr:sp macro="" textlink="">
      <xdr:nvSpPr>
        <xdr:cNvPr id="130" name="物件費平均値テキスト"/>
        <xdr:cNvSpPr txBox="1"/>
      </xdr:nvSpPr>
      <xdr:spPr>
        <a:xfrm>
          <a:off x="16598900" y="2571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31" name="フローチャート: 判断 130"/>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15421</xdr:rowOff>
    </xdr:from>
    <xdr:to>
      <xdr:col>78</xdr:col>
      <xdr:colOff>69850</xdr:colOff>
      <xdr:row>17</xdr:row>
      <xdr:rowOff>26307</xdr:rowOff>
    </xdr:to>
    <xdr:cxnSp macro="">
      <xdr:nvCxnSpPr>
        <xdr:cNvPr id="132" name="直線コネクタ 131"/>
        <xdr:cNvCxnSpPr/>
      </xdr:nvCxnSpPr>
      <xdr:spPr>
        <a:xfrm flipV="1">
          <a:off x="14782800" y="29300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111579</xdr:rowOff>
    </xdr:from>
    <xdr:to>
      <xdr:col>78</xdr:col>
      <xdr:colOff>120650</xdr:colOff>
      <xdr:row>16</xdr:row>
      <xdr:rowOff>41729</xdr:rowOff>
    </xdr:to>
    <xdr:sp macro="" textlink="">
      <xdr:nvSpPr>
        <xdr:cNvPr id="133" name="フローチャート: 判断 132"/>
        <xdr:cNvSpPr/>
      </xdr:nvSpPr>
      <xdr:spPr>
        <a:xfrm>
          <a:off x="15621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51906</xdr:rowOff>
    </xdr:from>
    <xdr:ext cx="736600" cy="259045"/>
    <xdr:sp macro="" textlink="">
      <xdr:nvSpPr>
        <xdr:cNvPr id="134" name="テキスト ボックス 133"/>
        <xdr:cNvSpPr txBox="1"/>
      </xdr:nvSpPr>
      <xdr:spPr>
        <a:xfrm>
          <a:off x="15290800" y="2452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26307</xdr:rowOff>
    </xdr:from>
    <xdr:to>
      <xdr:col>73</xdr:col>
      <xdr:colOff>180975</xdr:colOff>
      <xdr:row>17</xdr:row>
      <xdr:rowOff>48079</xdr:rowOff>
    </xdr:to>
    <xdr:cxnSp macro="">
      <xdr:nvCxnSpPr>
        <xdr:cNvPr id="135" name="直線コネクタ 134"/>
        <xdr:cNvCxnSpPr/>
      </xdr:nvCxnSpPr>
      <xdr:spPr>
        <a:xfrm flipV="1">
          <a:off x="13893800" y="29409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68036</xdr:rowOff>
    </xdr:from>
    <xdr:to>
      <xdr:col>74</xdr:col>
      <xdr:colOff>31750</xdr:colOff>
      <xdr:row>15</xdr:row>
      <xdr:rowOff>169636</xdr:rowOff>
    </xdr:to>
    <xdr:sp macro="" textlink="">
      <xdr:nvSpPr>
        <xdr:cNvPr id="136" name="フローチャート: 判断 135"/>
        <xdr:cNvSpPr/>
      </xdr:nvSpPr>
      <xdr:spPr>
        <a:xfrm>
          <a:off x="14732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8363</xdr:rowOff>
    </xdr:from>
    <xdr:ext cx="762000" cy="259045"/>
    <xdr:sp macro="" textlink="">
      <xdr:nvSpPr>
        <xdr:cNvPr id="137" name="テキスト ボックス 136"/>
        <xdr:cNvSpPr txBox="1"/>
      </xdr:nvSpPr>
      <xdr:spPr>
        <a:xfrm>
          <a:off x="14401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99786</xdr:rowOff>
    </xdr:from>
    <xdr:to>
      <xdr:col>69</xdr:col>
      <xdr:colOff>92075</xdr:colOff>
      <xdr:row>17</xdr:row>
      <xdr:rowOff>48079</xdr:rowOff>
    </xdr:to>
    <xdr:cxnSp macro="">
      <xdr:nvCxnSpPr>
        <xdr:cNvPr id="138" name="直線コネクタ 137"/>
        <xdr:cNvCxnSpPr/>
      </xdr:nvCxnSpPr>
      <xdr:spPr>
        <a:xfrm>
          <a:off x="13004800" y="2842986"/>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81841</xdr:rowOff>
    </xdr:from>
    <xdr:ext cx="762000" cy="259045"/>
    <xdr:sp macro="" textlink="">
      <xdr:nvSpPr>
        <xdr:cNvPr id="140" name="テキスト ボックス 139"/>
        <xdr:cNvSpPr txBox="1"/>
      </xdr:nvSpPr>
      <xdr:spPr>
        <a:xfrm>
          <a:off x="13512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41" name="フローチャート: 判断 140"/>
        <xdr:cNvSpPr/>
      </xdr:nvSpPr>
      <xdr:spPr>
        <a:xfrm>
          <a:off x="12954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macro="" textlink="">
      <xdr:nvSpPr>
        <xdr:cNvPr id="142" name="テキスト ボックス 141"/>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40821</xdr:rowOff>
    </xdr:from>
    <xdr:to>
      <xdr:col>82</xdr:col>
      <xdr:colOff>158750</xdr:colOff>
      <xdr:row>17</xdr:row>
      <xdr:rowOff>142421</xdr:rowOff>
    </xdr:to>
    <xdr:sp macro="" textlink="">
      <xdr:nvSpPr>
        <xdr:cNvPr id="148" name="楕円 147"/>
        <xdr:cNvSpPr/>
      </xdr:nvSpPr>
      <xdr:spPr>
        <a:xfrm>
          <a:off x="164592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12898</xdr:rowOff>
    </xdr:from>
    <xdr:ext cx="762000" cy="259045"/>
    <xdr:sp macro="" textlink="">
      <xdr:nvSpPr>
        <xdr:cNvPr id="149" name="物件費該当値テキスト"/>
        <xdr:cNvSpPr txBox="1"/>
      </xdr:nvSpPr>
      <xdr:spPr>
        <a:xfrm>
          <a:off x="16598900" y="292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136071</xdr:rowOff>
    </xdr:from>
    <xdr:to>
      <xdr:col>78</xdr:col>
      <xdr:colOff>120650</xdr:colOff>
      <xdr:row>17</xdr:row>
      <xdr:rowOff>66221</xdr:rowOff>
    </xdr:to>
    <xdr:sp macro="" textlink="">
      <xdr:nvSpPr>
        <xdr:cNvPr id="150" name="楕円 149"/>
        <xdr:cNvSpPr/>
      </xdr:nvSpPr>
      <xdr:spPr>
        <a:xfrm>
          <a:off x="15621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50998</xdr:rowOff>
    </xdr:from>
    <xdr:ext cx="736600" cy="259045"/>
    <xdr:sp macro="" textlink="">
      <xdr:nvSpPr>
        <xdr:cNvPr id="151" name="テキスト ボックス 150"/>
        <xdr:cNvSpPr txBox="1"/>
      </xdr:nvSpPr>
      <xdr:spPr>
        <a:xfrm>
          <a:off x="15290800" y="2965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146957</xdr:rowOff>
    </xdr:from>
    <xdr:to>
      <xdr:col>74</xdr:col>
      <xdr:colOff>31750</xdr:colOff>
      <xdr:row>17</xdr:row>
      <xdr:rowOff>77107</xdr:rowOff>
    </xdr:to>
    <xdr:sp macro="" textlink="">
      <xdr:nvSpPr>
        <xdr:cNvPr id="152" name="楕円 151"/>
        <xdr:cNvSpPr/>
      </xdr:nvSpPr>
      <xdr:spPr>
        <a:xfrm>
          <a:off x="14732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61884</xdr:rowOff>
    </xdr:from>
    <xdr:ext cx="762000" cy="259045"/>
    <xdr:sp macro="" textlink="">
      <xdr:nvSpPr>
        <xdr:cNvPr id="153" name="テキスト ボックス 152"/>
        <xdr:cNvSpPr txBox="1"/>
      </xdr:nvSpPr>
      <xdr:spPr>
        <a:xfrm>
          <a:off x="14401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168729</xdr:rowOff>
    </xdr:from>
    <xdr:to>
      <xdr:col>69</xdr:col>
      <xdr:colOff>142875</xdr:colOff>
      <xdr:row>17</xdr:row>
      <xdr:rowOff>98879</xdr:rowOff>
    </xdr:to>
    <xdr:sp macro="" textlink="">
      <xdr:nvSpPr>
        <xdr:cNvPr id="154" name="楕円 153"/>
        <xdr:cNvSpPr/>
      </xdr:nvSpPr>
      <xdr:spPr>
        <a:xfrm>
          <a:off x="13843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83656</xdr:rowOff>
    </xdr:from>
    <xdr:ext cx="762000" cy="259045"/>
    <xdr:sp macro="" textlink="">
      <xdr:nvSpPr>
        <xdr:cNvPr id="155" name="テキスト ボックス 154"/>
        <xdr:cNvSpPr txBox="1"/>
      </xdr:nvSpPr>
      <xdr:spPr>
        <a:xfrm>
          <a:off x="13512800" y="299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56" name="楕円 155"/>
        <xdr:cNvSpPr/>
      </xdr:nvSpPr>
      <xdr:spPr>
        <a:xfrm>
          <a:off x="12954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135363</xdr:rowOff>
    </xdr:from>
    <xdr:ext cx="762000" cy="259045"/>
    <xdr:sp macro="" textlink="">
      <xdr:nvSpPr>
        <xdr:cNvPr id="157" name="テキスト ボックス 156"/>
        <xdr:cNvSpPr txBox="1"/>
      </xdr:nvSpPr>
      <xdr:spPr>
        <a:xfrm>
          <a:off x="12623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ポイント高くなっている。要因としては、高齢化社会に対応するため、市単独事業で、６５歳以上の自動車免許を持っていない方に対し、タクシー利用に係る助成等を行っていることなどが挙げられる。</a:t>
          </a:r>
          <a:r>
            <a:rPr kumimoji="0"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また、平成</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２７年</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度</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から中学３年生までの医療費無料化を実施</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していることも要因の一つと考えられる。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今後は、高齢者人口の増などにより、さらに扶助費の増加が見込まれることから、市民のニーズに応えることも考えながら、財政を圧迫することのないよう努める。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62</xdr:row>
      <xdr:rowOff>38100</xdr:rowOff>
    </xdr:to>
    <xdr:cxnSp macro="">
      <xdr:nvCxnSpPr>
        <xdr:cNvPr id="185" name="直線コネクタ 184"/>
        <xdr:cNvCxnSpPr/>
      </xdr:nvCxnSpPr>
      <xdr:spPr>
        <a:xfrm flipV="1">
          <a:off x="4826000" y="93091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8" name="扶助費最大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9" name="直線コネクタ 188"/>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139700</xdr:rowOff>
    </xdr:from>
    <xdr:to>
      <xdr:col>24</xdr:col>
      <xdr:colOff>25400</xdr:colOff>
      <xdr:row>58</xdr:row>
      <xdr:rowOff>139700</xdr:rowOff>
    </xdr:to>
    <xdr:cxnSp macro="">
      <xdr:nvCxnSpPr>
        <xdr:cNvPr id="190" name="直線コネクタ 189"/>
        <xdr:cNvCxnSpPr/>
      </xdr:nvCxnSpPr>
      <xdr:spPr>
        <a:xfrm>
          <a:off x="39878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1" name="扶助費平均値テキスト"/>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158750</xdr:rowOff>
    </xdr:from>
    <xdr:to>
      <xdr:col>19</xdr:col>
      <xdr:colOff>187325</xdr:colOff>
      <xdr:row>58</xdr:row>
      <xdr:rowOff>139700</xdr:rowOff>
    </xdr:to>
    <xdr:cxnSp macro="">
      <xdr:nvCxnSpPr>
        <xdr:cNvPr id="193" name="直線コネクタ 192"/>
        <xdr:cNvCxnSpPr/>
      </xdr:nvCxnSpPr>
      <xdr:spPr>
        <a:xfrm>
          <a:off x="3098800" y="9931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80027</xdr:rowOff>
    </xdr:from>
    <xdr:ext cx="736600" cy="259045"/>
    <xdr:sp macro="" textlink="">
      <xdr:nvSpPr>
        <xdr:cNvPr id="195" name="テキスト ボックス 194"/>
        <xdr:cNvSpPr txBox="1"/>
      </xdr:nvSpPr>
      <xdr:spPr>
        <a:xfrm>
          <a:off x="3606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44450</xdr:rowOff>
    </xdr:from>
    <xdr:to>
      <xdr:col>15</xdr:col>
      <xdr:colOff>98425</xdr:colOff>
      <xdr:row>57</xdr:row>
      <xdr:rowOff>158750</xdr:rowOff>
    </xdr:to>
    <xdr:cxnSp macro="">
      <xdr:nvCxnSpPr>
        <xdr:cNvPr id="196" name="直線コネクタ 195"/>
        <xdr:cNvCxnSpPr/>
      </xdr:nvCxnSpPr>
      <xdr:spPr>
        <a:xfrm>
          <a:off x="2209800" y="9817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7" name="フローチャート: 判断 196"/>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198" name="テキスト ボックス 197"/>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139700</xdr:rowOff>
    </xdr:from>
    <xdr:to>
      <xdr:col>11</xdr:col>
      <xdr:colOff>9525</xdr:colOff>
      <xdr:row>57</xdr:row>
      <xdr:rowOff>44450</xdr:rowOff>
    </xdr:to>
    <xdr:cxnSp macro="">
      <xdr:nvCxnSpPr>
        <xdr:cNvPr id="199" name="直線コネクタ 198"/>
        <xdr:cNvCxnSpPr/>
      </xdr:nvCxnSpPr>
      <xdr:spPr>
        <a:xfrm>
          <a:off x="1320800" y="9740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158750</xdr:rowOff>
    </xdr:from>
    <xdr:to>
      <xdr:col>11</xdr:col>
      <xdr:colOff>60325</xdr:colOff>
      <xdr:row>56</xdr:row>
      <xdr:rowOff>88900</xdr:rowOff>
    </xdr:to>
    <xdr:sp macro="" textlink="">
      <xdr:nvSpPr>
        <xdr:cNvPr id="200" name="フローチャート: 判断 199"/>
        <xdr:cNvSpPr/>
      </xdr:nvSpPr>
      <xdr:spPr>
        <a:xfrm>
          <a:off x="2159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99077</xdr:rowOff>
    </xdr:from>
    <xdr:ext cx="762000" cy="259045"/>
    <xdr:sp macro="" textlink="">
      <xdr:nvSpPr>
        <xdr:cNvPr id="201" name="テキスト ボックス 200"/>
        <xdr:cNvSpPr txBox="1"/>
      </xdr:nvSpPr>
      <xdr:spPr>
        <a:xfrm>
          <a:off x="1828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120650</xdr:rowOff>
    </xdr:from>
    <xdr:to>
      <xdr:col>6</xdr:col>
      <xdr:colOff>171450</xdr:colOff>
      <xdr:row>56</xdr:row>
      <xdr:rowOff>50800</xdr:rowOff>
    </xdr:to>
    <xdr:sp macro="" textlink="">
      <xdr:nvSpPr>
        <xdr:cNvPr id="202" name="フローチャート: 判断 201"/>
        <xdr:cNvSpPr/>
      </xdr:nvSpPr>
      <xdr:spPr>
        <a:xfrm>
          <a:off x="12700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60977</xdr:rowOff>
    </xdr:from>
    <xdr:ext cx="762000" cy="259045"/>
    <xdr:sp macro="" textlink="">
      <xdr:nvSpPr>
        <xdr:cNvPr id="203" name="テキスト ボックス 202"/>
        <xdr:cNvSpPr txBox="1"/>
      </xdr:nvSpPr>
      <xdr:spPr>
        <a:xfrm>
          <a:off x="939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88900</xdr:rowOff>
    </xdr:from>
    <xdr:to>
      <xdr:col>24</xdr:col>
      <xdr:colOff>76200</xdr:colOff>
      <xdr:row>59</xdr:row>
      <xdr:rowOff>19050</xdr:rowOff>
    </xdr:to>
    <xdr:sp macro="" textlink="">
      <xdr:nvSpPr>
        <xdr:cNvPr id="209" name="楕円 208"/>
        <xdr:cNvSpPr/>
      </xdr:nvSpPr>
      <xdr:spPr>
        <a:xfrm>
          <a:off x="47752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60977</xdr:rowOff>
    </xdr:from>
    <xdr:ext cx="762000" cy="259045"/>
    <xdr:sp macro="" textlink="">
      <xdr:nvSpPr>
        <xdr:cNvPr id="210" name="扶助費該当値テキスト"/>
        <xdr:cNvSpPr txBox="1"/>
      </xdr:nvSpPr>
      <xdr:spPr>
        <a:xfrm>
          <a:off x="49149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88900</xdr:rowOff>
    </xdr:from>
    <xdr:to>
      <xdr:col>20</xdr:col>
      <xdr:colOff>38100</xdr:colOff>
      <xdr:row>59</xdr:row>
      <xdr:rowOff>19050</xdr:rowOff>
    </xdr:to>
    <xdr:sp macro="" textlink="">
      <xdr:nvSpPr>
        <xdr:cNvPr id="211" name="楕円 210"/>
        <xdr:cNvSpPr/>
      </xdr:nvSpPr>
      <xdr:spPr>
        <a:xfrm>
          <a:off x="3937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3827</xdr:rowOff>
    </xdr:from>
    <xdr:ext cx="736600" cy="259045"/>
    <xdr:sp macro="" textlink="">
      <xdr:nvSpPr>
        <xdr:cNvPr id="212" name="テキスト ボックス 211"/>
        <xdr:cNvSpPr txBox="1"/>
      </xdr:nvSpPr>
      <xdr:spPr>
        <a:xfrm>
          <a:off x="360680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107950</xdr:rowOff>
    </xdr:from>
    <xdr:to>
      <xdr:col>15</xdr:col>
      <xdr:colOff>149225</xdr:colOff>
      <xdr:row>58</xdr:row>
      <xdr:rowOff>38100</xdr:rowOff>
    </xdr:to>
    <xdr:sp macro="" textlink="">
      <xdr:nvSpPr>
        <xdr:cNvPr id="213" name="楕円 212"/>
        <xdr:cNvSpPr/>
      </xdr:nvSpPr>
      <xdr:spPr>
        <a:xfrm>
          <a:off x="3048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22877</xdr:rowOff>
    </xdr:from>
    <xdr:ext cx="762000" cy="259045"/>
    <xdr:sp macro="" textlink="">
      <xdr:nvSpPr>
        <xdr:cNvPr id="214" name="テキスト ボックス 213"/>
        <xdr:cNvSpPr txBox="1"/>
      </xdr:nvSpPr>
      <xdr:spPr>
        <a:xfrm>
          <a:off x="2717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165100</xdr:rowOff>
    </xdr:from>
    <xdr:to>
      <xdr:col>11</xdr:col>
      <xdr:colOff>60325</xdr:colOff>
      <xdr:row>57</xdr:row>
      <xdr:rowOff>95250</xdr:rowOff>
    </xdr:to>
    <xdr:sp macro="" textlink="">
      <xdr:nvSpPr>
        <xdr:cNvPr id="215" name="楕円 214"/>
        <xdr:cNvSpPr/>
      </xdr:nvSpPr>
      <xdr:spPr>
        <a:xfrm>
          <a:off x="2159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80027</xdr:rowOff>
    </xdr:from>
    <xdr:ext cx="762000" cy="259045"/>
    <xdr:sp macro="" textlink="">
      <xdr:nvSpPr>
        <xdr:cNvPr id="216" name="テキスト ボックス 215"/>
        <xdr:cNvSpPr txBox="1"/>
      </xdr:nvSpPr>
      <xdr:spPr>
        <a:xfrm>
          <a:off x="1828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88900</xdr:rowOff>
    </xdr:from>
    <xdr:to>
      <xdr:col>6</xdr:col>
      <xdr:colOff>171450</xdr:colOff>
      <xdr:row>57</xdr:row>
      <xdr:rowOff>19050</xdr:rowOff>
    </xdr:to>
    <xdr:sp macro="" textlink="">
      <xdr:nvSpPr>
        <xdr:cNvPr id="217" name="楕円 216"/>
        <xdr:cNvSpPr/>
      </xdr:nvSpPr>
      <xdr:spPr>
        <a:xfrm>
          <a:off x="1270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3827</xdr:rowOff>
    </xdr:from>
    <xdr:ext cx="762000" cy="259045"/>
    <xdr:sp macro="" textlink="">
      <xdr:nvSpPr>
        <xdr:cNvPr id="218" name="テキスト ボックス 217"/>
        <xdr:cNvSpPr txBox="1"/>
      </xdr:nvSpPr>
      <xdr:spPr>
        <a:xfrm>
          <a:off x="939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ポイント高くなっている。主な要因としては、繰出金の増加が挙げられる。これまでに整備してきた公共下水道事業、漁業集落排水事業への繰出金が多額となっていると考えられる。さらに、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高齢化の進行に伴い、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介護保険事業繰出金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や後期高齢者医療繰出金も増加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となっていることから、今後は、下水道事業等において経費節減を意識した経営を図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、普通会計の負担を減らすよう努める。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5080</xdr:rowOff>
    </xdr:from>
    <xdr:to>
      <xdr:col>82</xdr:col>
      <xdr:colOff>107950</xdr:colOff>
      <xdr:row>62</xdr:row>
      <xdr:rowOff>12700</xdr:rowOff>
    </xdr:to>
    <xdr:cxnSp macro="">
      <xdr:nvCxnSpPr>
        <xdr:cNvPr id="246" name="直線コネクタ 245"/>
        <xdr:cNvCxnSpPr/>
      </xdr:nvCxnSpPr>
      <xdr:spPr>
        <a:xfrm flipV="1">
          <a:off x="16510000" y="92633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91457</xdr:rowOff>
    </xdr:from>
    <xdr:ext cx="762000" cy="259045"/>
    <xdr:sp macro="" textlink="">
      <xdr:nvSpPr>
        <xdr:cNvPr id="249" name="その他最大値テキスト"/>
        <xdr:cNvSpPr txBox="1"/>
      </xdr:nvSpPr>
      <xdr:spPr>
        <a:xfrm>
          <a:off x="16598900" y="900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5080</xdr:rowOff>
    </xdr:from>
    <xdr:to>
      <xdr:col>82</xdr:col>
      <xdr:colOff>196850</xdr:colOff>
      <xdr:row>54</xdr:row>
      <xdr:rowOff>5080</xdr:rowOff>
    </xdr:to>
    <xdr:cxnSp macro="">
      <xdr:nvCxnSpPr>
        <xdr:cNvPr id="250" name="直線コネクタ 249"/>
        <xdr:cNvCxnSpPr/>
      </xdr:nvCxnSpPr>
      <xdr:spPr>
        <a:xfrm>
          <a:off x="16421100" y="92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xdr:rowOff>
    </xdr:from>
    <xdr:to>
      <xdr:col>82</xdr:col>
      <xdr:colOff>107950</xdr:colOff>
      <xdr:row>58</xdr:row>
      <xdr:rowOff>50800</xdr:rowOff>
    </xdr:to>
    <xdr:cxnSp macro="">
      <xdr:nvCxnSpPr>
        <xdr:cNvPr id="251" name="直線コネクタ 250"/>
        <xdr:cNvCxnSpPr/>
      </xdr:nvCxnSpPr>
      <xdr:spPr>
        <a:xfrm>
          <a:off x="15671800" y="9956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88917</xdr:rowOff>
    </xdr:from>
    <xdr:ext cx="762000" cy="259045"/>
    <xdr:sp macro="" textlink="">
      <xdr:nvSpPr>
        <xdr:cNvPr id="252" name="その他平均値テキスト"/>
        <xdr:cNvSpPr txBox="1"/>
      </xdr:nvSpPr>
      <xdr:spPr>
        <a:xfrm>
          <a:off x="16598900" y="9690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72390</xdr:rowOff>
    </xdr:from>
    <xdr:to>
      <xdr:col>82</xdr:col>
      <xdr:colOff>158750</xdr:colOff>
      <xdr:row>58</xdr:row>
      <xdr:rowOff>2540</xdr:rowOff>
    </xdr:to>
    <xdr:sp macro="" textlink="">
      <xdr:nvSpPr>
        <xdr:cNvPr id="253" name="フローチャート: 判断 252"/>
        <xdr:cNvSpPr/>
      </xdr:nvSpPr>
      <xdr:spPr>
        <a:xfrm>
          <a:off x="164592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115570</xdr:rowOff>
    </xdr:from>
    <xdr:to>
      <xdr:col>78</xdr:col>
      <xdr:colOff>69850</xdr:colOff>
      <xdr:row>58</xdr:row>
      <xdr:rowOff>12700</xdr:rowOff>
    </xdr:to>
    <xdr:cxnSp macro="">
      <xdr:nvCxnSpPr>
        <xdr:cNvPr id="254" name="直線コネクタ 253"/>
        <xdr:cNvCxnSpPr/>
      </xdr:nvCxnSpPr>
      <xdr:spPr>
        <a:xfrm>
          <a:off x="14782800" y="98882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102870</xdr:rowOff>
    </xdr:from>
    <xdr:to>
      <xdr:col>78</xdr:col>
      <xdr:colOff>120650</xdr:colOff>
      <xdr:row>58</xdr:row>
      <xdr:rowOff>33020</xdr:rowOff>
    </xdr:to>
    <xdr:sp macro="" textlink="">
      <xdr:nvSpPr>
        <xdr:cNvPr id="255" name="フローチャート: 判断 254"/>
        <xdr:cNvSpPr/>
      </xdr:nvSpPr>
      <xdr:spPr>
        <a:xfrm>
          <a:off x="15621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43197</xdr:rowOff>
    </xdr:from>
    <xdr:ext cx="736600" cy="259045"/>
    <xdr:sp macro="" textlink="">
      <xdr:nvSpPr>
        <xdr:cNvPr id="256" name="テキスト ボックス 255"/>
        <xdr:cNvSpPr txBox="1"/>
      </xdr:nvSpPr>
      <xdr:spPr>
        <a:xfrm>
          <a:off x="15290800" y="964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57</xdr:row>
      <xdr:rowOff>161290</xdr:rowOff>
    </xdr:to>
    <xdr:cxnSp macro="">
      <xdr:nvCxnSpPr>
        <xdr:cNvPr id="257" name="直線コネクタ 256"/>
        <xdr:cNvCxnSpPr/>
      </xdr:nvCxnSpPr>
      <xdr:spPr>
        <a:xfrm flipV="1">
          <a:off x="13893800" y="9888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34290</xdr:rowOff>
    </xdr:from>
    <xdr:to>
      <xdr:col>74</xdr:col>
      <xdr:colOff>31750</xdr:colOff>
      <xdr:row>57</xdr:row>
      <xdr:rowOff>135890</xdr:rowOff>
    </xdr:to>
    <xdr:sp macro="" textlink="">
      <xdr:nvSpPr>
        <xdr:cNvPr id="258" name="フローチャート: 判断 257"/>
        <xdr:cNvSpPr/>
      </xdr:nvSpPr>
      <xdr:spPr>
        <a:xfrm>
          <a:off x="14732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146067</xdr:rowOff>
    </xdr:from>
    <xdr:ext cx="762000" cy="259045"/>
    <xdr:sp macro="" textlink="">
      <xdr:nvSpPr>
        <xdr:cNvPr id="259" name="テキスト ボックス 258"/>
        <xdr:cNvSpPr txBox="1"/>
      </xdr:nvSpPr>
      <xdr:spPr>
        <a:xfrm>
          <a:off x="14401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92710</xdr:rowOff>
    </xdr:from>
    <xdr:to>
      <xdr:col>69</xdr:col>
      <xdr:colOff>92075</xdr:colOff>
      <xdr:row>57</xdr:row>
      <xdr:rowOff>161290</xdr:rowOff>
    </xdr:to>
    <xdr:cxnSp macro="">
      <xdr:nvCxnSpPr>
        <xdr:cNvPr id="260" name="直線コネクタ 259"/>
        <xdr:cNvCxnSpPr/>
      </xdr:nvCxnSpPr>
      <xdr:spPr>
        <a:xfrm>
          <a:off x="13004800" y="98653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61" name="フローチャート: 判断 260"/>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62" name="テキスト ボックス 261"/>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3" name="フローチャート: 判断 262"/>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64" name="テキスト ボックス 263"/>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70" name="楕円 269"/>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71" name="その他該当値テキスト"/>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72" name="楕円 271"/>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73" name="テキスト ボックス 272"/>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64770</xdr:rowOff>
    </xdr:from>
    <xdr:to>
      <xdr:col>74</xdr:col>
      <xdr:colOff>31750</xdr:colOff>
      <xdr:row>57</xdr:row>
      <xdr:rowOff>166370</xdr:rowOff>
    </xdr:to>
    <xdr:sp macro="" textlink="">
      <xdr:nvSpPr>
        <xdr:cNvPr id="274" name="楕円 273"/>
        <xdr:cNvSpPr/>
      </xdr:nvSpPr>
      <xdr:spPr>
        <a:xfrm>
          <a:off x="14732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75" name="テキスト ボックス 274"/>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110490</xdr:rowOff>
    </xdr:from>
    <xdr:to>
      <xdr:col>69</xdr:col>
      <xdr:colOff>142875</xdr:colOff>
      <xdr:row>58</xdr:row>
      <xdr:rowOff>40640</xdr:rowOff>
    </xdr:to>
    <xdr:sp macro="" textlink="">
      <xdr:nvSpPr>
        <xdr:cNvPr id="276" name="楕円 275"/>
        <xdr:cNvSpPr/>
      </xdr:nvSpPr>
      <xdr:spPr>
        <a:xfrm>
          <a:off x="13843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25417</xdr:rowOff>
    </xdr:from>
    <xdr:ext cx="762000" cy="259045"/>
    <xdr:sp macro="" textlink="">
      <xdr:nvSpPr>
        <xdr:cNvPr id="277" name="テキスト ボックス 276"/>
        <xdr:cNvSpPr txBox="1"/>
      </xdr:nvSpPr>
      <xdr:spPr>
        <a:xfrm>
          <a:off x="13512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78" name="楕円 277"/>
        <xdr:cNvSpPr/>
      </xdr:nvSpPr>
      <xdr:spPr>
        <a:xfrm>
          <a:off x="12954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79" name="テキスト ボックス 278"/>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ポイント低くなっている。要因としては、市民病院への補助金はあるものの、消防業務などその他の業務について、直営で行っているものが多いため、一部事務組合等への負担金が少ないことが挙げられる。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今後も、補助金等を随時見直し、適正な支出に努める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19558</xdr:rowOff>
    </xdr:to>
    <xdr:cxnSp macro="">
      <xdr:nvCxnSpPr>
        <xdr:cNvPr id="304" name="直線コネクタ 303"/>
        <xdr:cNvCxnSpPr/>
      </xdr:nvCxnSpPr>
      <xdr:spPr>
        <a:xfrm flipV="1">
          <a:off x="16510000" y="5819140"/>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163085</xdr:rowOff>
    </xdr:from>
    <xdr:ext cx="762000" cy="259045"/>
    <xdr:sp macro="" textlink="">
      <xdr:nvSpPr>
        <xdr:cNvPr id="305" name="補助費等最小値テキスト"/>
        <xdr:cNvSpPr txBox="1"/>
      </xdr:nvSpPr>
      <xdr:spPr>
        <a:xfrm>
          <a:off x="16598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19558</xdr:rowOff>
    </xdr:from>
    <xdr:to>
      <xdr:col>82</xdr:col>
      <xdr:colOff>196850</xdr:colOff>
      <xdr:row>41</xdr:row>
      <xdr:rowOff>19558</xdr:rowOff>
    </xdr:to>
    <xdr:cxnSp macro="">
      <xdr:nvCxnSpPr>
        <xdr:cNvPr id="306" name="直線コネクタ 305"/>
        <xdr:cNvCxnSpPr/>
      </xdr:nvCxnSpPr>
      <xdr:spPr>
        <a:xfrm>
          <a:off x="16421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97282</xdr:rowOff>
    </xdr:from>
    <xdr:to>
      <xdr:col>82</xdr:col>
      <xdr:colOff>107950</xdr:colOff>
      <xdr:row>35</xdr:row>
      <xdr:rowOff>156718</xdr:rowOff>
    </xdr:to>
    <xdr:cxnSp macro="">
      <xdr:nvCxnSpPr>
        <xdr:cNvPr id="309" name="直線コネクタ 308"/>
        <xdr:cNvCxnSpPr/>
      </xdr:nvCxnSpPr>
      <xdr:spPr>
        <a:xfrm>
          <a:off x="15671800" y="609803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66565</xdr:rowOff>
    </xdr:from>
    <xdr:ext cx="762000" cy="259045"/>
    <xdr:sp macro="" textlink="">
      <xdr:nvSpPr>
        <xdr:cNvPr id="310" name="補助費等平均値テキスト"/>
        <xdr:cNvSpPr txBox="1"/>
      </xdr:nvSpPr>
      <xdr:spPr>
        <a:xfrm>
          <a:off x="16598900" y="623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11" name="フローチャート: 判断 310"/>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88138</xdr:rowOff>
    </xdr:from>
    <xdr:to>
      <xdr:col>78</xdr:col>
      <xdr:colOff>69850</xdr:colOff>
      <xdr:row>35</xdr:row>
      <xdr:rowOff>97282</xdr:rowOff>
    </xdr:to>
    <xdr:cxnSp macro="">
      <xdr:nvCxnSpPr>
        <xdr:cNvPr id="312" name="直線コネクタ 311"/>
        <xdr:cNvCxnSpPr/>
      </xdr:nvCxnSpPr>
      <xdr:spPr>
        <a:xfrm>
          <a:off x="14782800" y="60888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13" name="フローチャート: 判断 312"/>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14" name="テキスト ボックス 313"/>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88138</xdr:rowOff>
    </xdr:from>
    <xdr:to>
      <xdr:col>73</xdr:col>
      <xdr:colOff>180975</xdr:colOff>
      <xdr:row>35</xdr:row>
      <xdr:rowOff>92710</xdr:rowOff>
    </xdr:to>
    <xdr:cxnSp macro="">
      <xdr:nvCxnSpPr>
        <xdr:cNvPr id="315" name="直線コネクタ 314"/>
        <xdr:cNvCxnSpPr/>
      </xdr:nvCxnSpPr>
      <xdr:spPr>
        <a:xfrm flipV="1">
          <a:off x="13893800" y="60888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7" name="テキスト ボックス 316"/>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88138</xdr:rowOff>
    </xdr:from>
    <xdr:to>
      <xdr:col>69</xdr:col>
      <xdr:colOff>92075</xdr:colOff>
      <xdr:row>35</xdr:row>
      <xdr:rowOff>92710</xdr:rowOff>
    </xdr:to>
    <xdr:cxnSp macro="">
      <xdr:nvCxnSpPr>
        <xdr:cNvPr id="318" name="直線コネクタ 317"/>
        <xdr:cNvCxnSpPr/>
      </xdr:nvCxnSpPr>
      <xdr:spPr>
        <a:xfrm>
          <a:off x="13004800" y="60888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19" name="フローチャート: 判断 318"/>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112285</xdr:rowOff>
    </xdr:from>
    <xdr:ext cx="762000" cy="259045"/>
    <xdr:sp macro="" textlink="">
      <xdr:nvSpPr>
        <xdr:cNvPr id="320" name="テキスト ボックス 319"/>
        <xdr:cNvSpPr txBox="1"/>
      </xdr:nvSpPr>
      <xdr:spPr>
        <a:xfrm>
          <a:off x="13512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21" name="フローチャート: 判断 320"/>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22" name="テキスト ボックス 321"/>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105918</xdr:rowOff>
    </xdr:from>
    <xdr:to>
      <xdr:col>82</xdr:col>
      <xdr:colOff>158750</xdr:colOff>
      <xdr:row>36</xdr:row>
      <xdr:rowOff>36068</xdr:rowOff>
    </xdr:to>
    <xdr:sp macro="" textlink="">
      <xdr:nvSpPr>
        <xdr:cNvPr id="328" name="楕円 327"/>
        <xdr:cNvSpPr/>
      </xdr:nvSpPr>
      <xdr:spPr>
        <a:xfrm>
          <a:off x="16459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122445</xdr:rowOff>
    </xdr:from>
    <xdr:ext cx="762000" cy="259045"/>
    <xdr:sp macro="" textlink="">
      <xdr:nvSpPr>
        <xdr:cNvPr id="329" name="補助費等該当値テキスト"/>
        <xdr:cNvSpPr txBox="1"/>
      </xdr:nvSpPr>
      <xdr:spPr>
        <a:xfrm>
          <a:off x="1659890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46482</xdr:rowOff>
    </xdr:from>
    <xdr:to>
      <xdr:col>78</xdr:col>
      <xdr:colOff>120650</xdr:colOff>
      <xdr:row>35</xdr:row>
      <xdr:rowOff>148082</xdr:rowOff>
    </xdr:to>
    <xdr:sp macro="" textlink="">
      <xdr:nvSpPr>
        <xdr:cNvPr id="330" name="楕円 329"/>
        <xdr:cNvSpPr/>
      </xdr:nvSpPr>
      <xdr:spPr>
        <a:xfrm>
          <a:off x="15621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158259</xdr:rowOff>
    </xdr:from>
    <xdr:ext cx="736600" cy="259045"/>
    <xdr:sp macro="" textlink="">
      <xdr:nvSpPr>
        <xdr:cNvPr id="331" name="テキスト ボックス 330"/>
        <xdr:cNvSpPr txBox="1"/>
      </xdr:nvSpPr>
      <xdr:spPr>
        <a:xfrm>
          <a:off x="15290800" y="5816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37338</xdr:rowOff>
    </xdr:from>
    <xdr:to>
      <xdr:col>74</xdr:col>
      <xdr:colOff>31750</xdr:colOff>
      <xdr:row>35</xdr:row>
      <xdr:rowOff>138938</xdr:rowOff>
    </xdr:to>
    <xdr:sp macro="" textlink="">
      <xdr:nvSpPr>
        <xdr:cNvPr id="332" name="楕円 331"/>
        <xdr:cNvSpPr/>
      </xdr:nvSpPr>
      <xdr:spPr>
        <a:xfrm>
          <a:off x="14732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149115</xdr:rowOff>
    </xdr:from>
    <xdr:ext cx="762000" cy="259045"/>
    <xdr:sp macro="" textlink="">
      <xdr:nvSpPr>
        <xdr:cNvPr id="333" name="テキスト ボックス 332"/>
        <xdr:cNvSpPr txBox="1"/>
      </xdr:nvSpPr>
      <xdr:spPr>
        <a:xfrm>
          <a:off x="14401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41910</xdr:rowOff>
    </xdr:from>
    <xdr:to>
      <xdr:col>69</xdr:col>
      <xdr:colOff>142875</xdr:colOff>
      <xdr:row>35</xdr:row>
      <xdr:rowOff>143510</xdr:rowOff>
    </xdr:to>
    <xdr:sp macro="" textlink="">
      <xdr:nvSpPr>
        <xdr:cNvPr id="334" name="楕円 333"/>
        <xdr:cNvSpPr/>
      </xdr:nvSpPr>
      <xdr:spPr>
        <a:xfrm>
          <a:off x="13843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153687</xdr:rowOff>
    </xdr:from>
    <xdr:ext cx="762000" cy="259045"/>
    <xdr:sp macro="" textlink="">
      <xdr:nvSpPr>
        <xdr:cNvPr id="335" name="テキスト ボックス 334"/>
        <xdr:cNvSpPr txBox="1"/>
      </xdr:nvSpPr>
      <xdr:spPr>
        <a:xfrm>
          <a:off x="13512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37338</xdr:rowOff>
    </xdr:from>
    <xdr:to>
      <xdr:col>65</xdr:col>
      <xdr:colOff>53975</xdr:colOff>
      <xdr:row>35</xdr:row>
      <xdr:rowOff>138938</xdr:rowOff>
    </xdr:to>
    <xdr:sp macro="" textlink="">
      <xdr:nvSpPr>
        <xdr:cNvPr id="336" name="楕円 335"/>
        <xdr:cNvSpPr/>
      </xdr:nvSpPr>
      <xdr:spPr>
        <a:xfrm>
          <a:off x="12954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149115</xdr:rowOff>
    </xdr:from>
    <xdr:ext cx="762000" cy="259045"/>
    <xdr:sp macro="" textlink="">
      <xdr:nvSpPr>
        <xdr:cNvPr id="337" name="テキスト ボックス 336"/>
        <xdr:cNvSpPr txBox="1"/>
      </xdr:nvSpPr>
      <xdr:spPr>
        <a:xfrm>
          <a:off x="12623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公債費は、普通建設事業の抑制を図ってきたことなどから、平成１４年度をピークに減少傾向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ポイント低くなっている。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また、市町村合併を行っていないため、合併特例債の発行がないことも類似団体より低い要因の一つと考えられる。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しかし、平成２５年度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以降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、消防庁舎、図書館、小中一貫校</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、都市公園拡張</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などの大規模建設事業を実施したため、平成２８年度以降は、その建設に係る地方債償還が発生し、公債費は増加傾向になっている。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今後は、慎重な地方債発行に心がけた財政運営を行っていく。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81280</xdr:rowOff>
    </xdr:to>
    <xdr:cxnSp macro="">
      <xdr:nvCxnSpPr>
        <xdr:cNvPr id="365" name="直線コネクタ 364"/>
        <xdr:cNvCxnSpPr/>
      </xdr:nvCxnSpPr>
      <xdr:spPr>
        <a:xfrm flipV="1">
          <a:off x="4826000" y="124714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66" name="公債費最小値テキスト"/>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67" name="直線コネクタ 366"/>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8" name="公債費最大値テキスト"/>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9" name="直線コネクタ 368"/>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165100</xdr:rowOff>
    </xdr:from>
    <xdr:to>
      <xdr:col>24</xdr:col>
      <xdr:colOff>25400</xdr:colOff>
      <xdr:row>75</xdr:row>
      <xdr:rowOff>85090</xdr:rowOff>
    </xdr:to>
    <xdr:cxnSp macro="">
      <xdr:nvCxnSpPr>
        <xdr:cNvPr id="370" name="直線コネクタ 369"/>
        <xdr:cNvCxnSpPr/>
      </xdr:nvCxnSpPr>
      <xdr:spPr>
        <a:xfrm>
          <a:off x="3987800" y="128524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128288</xdr:rowOff>
    </xdr:from>
    <xdr:ext cx="762000" cy="259045"/>
    <xdr:sp macro="" textlink="">
      <xdr:nvSpPr>
        <xdr:cNvPr id="371" name="公債費平均値テキスト"/>
        <xdr:cNvSpPr txBox="1"/>
      </xdr:nvSpPr>
      <xdr:spPr>
        <a:xfrm>
          <a:off x="4914900" y="12987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72" name="フローチャート: 判断 371"/>
        <xdr:cNvSpPr/>
      </xdr:nvSpPr>
      <xdr:spPr>
        <a:xfrm>
          <a:off x="47752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127000</xdr:rowOff>
    </xdr:from>
    <xdr:to>
      <xdr:col>19</xdr:col>
      <xdr:colOff>187325</xdr:colOff>
      <xdr:row>74</xdr:row>
      <xdr:rowOff>165100</xdr:rowOff>
    </xdr:to>
    <xdr:cxnSp macro="">
      <xdr:nvCxnSpPr>
        <xdr:cNvPr id="373" name="直線コネクタ 372"/>
        <xdr:cNvCxnSpPr/>
      </xdr:nvCxnSpPr>
      <xdr:spPr>
        <a:xfrm>
          <a:off x="3098800" y="12814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163830</xdr:rowOff>
    </xdr:from>
    <xdr:to>
      <xdr:col>20</xdr:col>
      <xdr:colOff>38100</xdr:colOff>
      <xdr:row>76</xdr:row>
      <xdr:rowOff>93980</xdr:rowOff>
    </xdr:to>
    <xdr:sp macro="" textlink="">
      <xdr:nvSpPr>
        <xdr:cNvPr id="374" name="フローチャート: 判断 373"/>
        <xdr:cNvSpPr/>
      </xdr:nvSpPr>
      <xdr:spPr>
        <a:xfrm>
          <a:off x="39370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78757</xdr:rowOff>
    </xdr:from>
    <xdr:ext cx="736600" cy="259045"/>
    <xdr:sp macro="" textlink="">
      <xdr:nvSpPr>
        <xdr:cNvPr id="375" name="テキスト ボックス 374"/>
        <xdr:cNvSpPr txBox="1"/>
      </xdr:nvSpPr>
      <xdr:spPr>
        <a:xfrm>
          <a:off x="3606800" y="13108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127000</xdr:rowOff>
    </xdr:from>
    <xdr:to>
      <xdr:col>15</xdr:col>
      <xdr:colOff>98425</xdr:colOff>
      <xdr:row>75</xdr:row>
      <xdr:rowOff>54610</xdr:rowOff>
    </xdr:to>
    <xdr:cxnSp macro="">
      <xdr:nvCxnSpPr>
        <xdr:cNvPr id="376" name="直線コネクタ 375"/>
        <xdr:cNvCxnSpPr/>
      </xdr:nvCxnSpPr>
      <xdr:spPr>
        <a:xfrm flipV="1">
          <a:off x="2209800" y="128143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156211</xdr:rowOff>
    </xdr:from>
    <xdr:to>
      <xdr:col>15</xdr:col>
      <xdr:colOff>149225</xdr:colOff>
      <xdr:row>76</xdr:row>
      <xdr:rowOff>86361</xdr:rowOff>
    </xdr:to>
    <xdr:sp macro="" textlink="">
      <xdr:nvSpPr>
        <xdr:cNvPr id="377" name="フローチャート: 判断 376"/>
        <xdr:cNvSpPr/>
      </xdr:nvSpPr>
      <xdr:spPr>
        <a:xfrm>
          <a:off x="3048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71138</xdr:rowOff>
    </xdr:from>
    <xdr:ext cx="762000" cy="259045"/>
    <xdr:sp macro="" textlink="">
      <xdr:nvSpPr>
        <xdr:cNvPr id="378" name="テキスト ボックス 377"/>
        <xdr:cNvSpPr txBox="1"/>
      </xdr:nvSpPr>
      <xdr:spPr>
        <a:xfrm>
          <a:off x="2717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54610</xdr:rowOff>
    </xdr:from>
    <xdr:to>
      <xdr:col>11</xdr:col>
      <xdr:colOff>9525</xdr:colOff>
      <xdr:row>75</xdr:row>
      <xdr:rowOff>92710</xdr:rowOff>
    </xdr:to>
    <xdr:cxnSp macro="">
      <xdr:nvCxnSpPr>
        <xdr:cNvPr id="379" name="直線コネクタ 378"/>
        <xdr:cNvCxnSpPr/>
      </xdr:nvCxnSpPr>
      <xdr:spPr>
        <a:xfrm flipV="1">
          <a:off x="1320800" y="129133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91439</xdr:rowOff>
    </xdr:from>
    <xdr:to>
      <xdr:col>11</xdr:col>
      <xdr:colOff>60325</xdr:colOff>
      <xdr:row>77</xdr:row>
      <xdr:rowOff>21589</xdr:rowOff>
    </xdr:to>
    <xdr:sp macro="" textlink="">
      <xdr:nvSpPr>
        <xdr:cNvPr id="380" name="フローチャート: 判断 379"/>
        <xdr:cNvSpPr/>
      </xdr:nvSpPr>
      <xdr:spPr>
        <a:xfrm>
          <a:off x="2159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6366</xdr:rowOff>
    </xdr:from>
    <xdr:ext cx="762000" cy="259045"/>
    <xdr:sp macro="" textlink="">
      <xdr:nvSpPr>
        <xdr:cNvPr id="381" name="テキスト ボックス 380"/>
        <xdr:cNvSpPr txBox="1"/>
      </xdr:nvSpPr>
      <xdr:spPr>
        <a:xfrm>
          <a:off x="1828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382" name="フローチャート: 判断 381"/>
        <xdr:cNvSpPr/>
      </xdr:nvSpPr>
      <xdr:spPr>
        <a:xfrm>
          <a:off x="1270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13988</xdr:rowOff>
    </xdr:from>
    <xdr:ext cx="762000" cy="259045"/>
    <xdr:sp macro="" textlink="">
      <xdr:nvSpPr>
        <xdr:cNvPr id="383" name="テキスト ボックス 382"/>
        <xdr:cNvSpPr txBox="1"/>
      </xdr:nvSpPr>
      <xdr:spPr>
        <a:xfrm>
          <a:off x="939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34290</xdr:rowOff>
    </xdr:from>
    <xdr:to>
      <xdr:col>24</xdr:col>
      <xdr:colOff>76200</xdr:colOff>
      <xdr:row>75</xdr:row>
      <xdr:rowOff>135890</xdr:rowOff>
    </xdr:to>
    <xdr:sp macro="" textlink="">
      <xdr:nvSpPr>
        <xdr:cNvPr id="389" name="楕円 388"/>
        <xdr:cNvSpPr/>
      </xdr:nvSpPr>
      <xdr:spPr>
        <a:xfrm>
          <a:off x="47752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50817</xdr:rowOff>
    </xdr:from>
    <xdr:ext cx="762000" cy="259045"/>
    <xdr:sp macro="" textlink="">
      <xdr:nvSpPr>
        <xdr:cNvPr id="390" name="公債費該当値テキスト"/>
        <xdr:cNvSpPr txBox="1"/>
      </xdr:nvSpPr>
      <xdr:spPr>
        <a:xfrm>
          <a:off x="49149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114300</xdr:rowOff>
    </xdr:from>
    <xdr:to>
      <xdr:col>20</xdr:col>
      <xdr:colOff>38100</xdr:colOff>
      <xdr:row>75</xdr:row>
      <xdr:rowOff>44450</xdr:rowOff>
    </xdr:to>
    <xdr:sp macro="" textlink="">
      <xdr:nvSpPr>
        <xdr:cNvPr id="391" name="楕円 390"/>
        <xdr:cNvSpPr/>
      </xdr:nvSpPr>
      <xdr:spPr>
        <a:xfrm>
          <a:off x="3937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54627</xdr:rowOff>
    </xdr:from>
    <xdr:ext cx="736600" cy="259045"/>
    <xdr:sp macro="" textlink="">
      <xdr:nvSpPr>
        <xdr:cNvPr id="392" name="テキスト ボックス 391"/>
        <xdr:cNvSpPr txBox="1"/>
      </xdr:nvSpPr>
      <xdr:spPr>
        <a:xfrm>
          <a:off x="3606800" y="1257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76200</xdr:rowOff>
    </xdr:from>
    <xdr:to>
      <xdr:col>15</xdr:col>
      <xdr:colOff>149225</xdr:colOff>
      <xdr:row>75</xdr:row>
      <xdr:rowOff>6350</xdr:rowOff>
    </xdr:to>
    <xdr:sp macro="" textlink="">
      <xdr:nvSpPr>
        <xdr:cNvPr id="393" name="楕円 392"/>
        <xdr:cNvSpPr/>
      </xdr:nvSpPr>
      <xdr:spPr>
        <a:xfrm>
          <a:off x="3048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16527</xdr:rowOff>
    </xdr:from>
    <xdr:ext cx="762000" cy="259045"/>
    <xdr:sp macro="" textlink="">
      <xdr:nvSpPr>
        <xdr:cNvPr id="394" name="テキスト ボックス 393"/>
        <xdr:cNvSpPr txBox="1"/>
      </xdr:nvSpPr>
      <xdr:spPr>
        <a:xfrm>
          <a:off x="2717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3810</xdr:rowOff>
    </xdr:from>
    <xdr:to>
      <xdr:col>11</xdr:col>
      <xdr:colOff>60325</xdr:colOff>
      <xdr:row>75</xdr:row>
      <xdr:rowOff>105410</xdr:rowOff>
    </xdr:to>
    <xdr:sp macro="" textlink="">
      <xdr:nvSpPr>
        <xdr:cNvPr id="395" name="楕円 394"/>
        <xdr:cNvSpPr/>
      </xdr:nvSpPr>
      <xdr:spPr>
        <a:xfrm>
          <a:off x="2159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115587</xdr:rowOff>
    </xdr:from>
    <xdr:ext cx="762000" cy="259045"/>
    <xdr:sp macro="" textlink="">
      <xdr:nvSpPr>
        <xdr:cNvPr id="396" name="テキスト ボックス 395"/>
        <xdr:cNvSpPr txBox="1"/>
      </xdr:nvSpPr>
      <xdr:spPr>
        <a:xfrm>
          <a:off x="1828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41910</xdr:rowOff>
    </xdr:from>
    <xdr:to>
      <xdr:col>6</xdr:col>
      <xdr:colOff>171450</xdr:colOff>
      <xdr:row>75</xdr:row>
      <xdr:rowOff>143510</xdr:rowOff>
    </xdr:to>
    <xdr:sp macro="" textlink="">
      <xdr:nvSpPr>
        <xdr:cNvPr id="397" name="楕円 396"/>
        <xdr:cNvSpPr/>
      </xdr:nvSpPr>
      <xdr:spPr>
        <a:xfrm>
          <a:off x="1270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153687</xdr:rowOff>
    </xdr:from>
    <xdr:ext cx="762000" cy="259045"/>
    <xdr:sp macro="" textlink="">
      <xdr:nvSpPr>
        <xdr:cNvPr id="398" name="テキスト ボックス 397"/>
        <xdr:cNvSpPr txBox="1"/>
      </xdr:nvSpPr>
      <xdr:spPr>
        <a:xfrm>
          <a:off x="939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5.2</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くなっているのは、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地理的な要因等もあり、直営で行っている業務が多いため、公債費以外の経常収支比率が類似団体よりも高くなっている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ためである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より効率的な行政運営に努め、経費節減を図っていく。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49276</xdr:rowOff>
    </xdr:from>
    <xdr:to>
      <xdr:col>82</xdr:col>
      <xdr:colOff>107950</xdr:colOff>
      <xdr:row>80</xdr:row>
      <xdr:rowOff>104139</xdr:rowOff>
    </xdr:to>
    <xdr:cxnSp macro="">
      <xdr:nvCxnSpPr>
        <xdr:cNvPr id="424" name="直線コネクタ 423"/>
        <xdr:cNvCxnSpPr/>
      </xdr:nvCxnSpPr>
      <xdr:spPr>
        <a:xfrm flipV="1">
          <a:off x="16510000" y="12736576"/>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135653</xdr:rowOff>
    </xdr:from>
    <xdr:ext cx="762000" cy="259045"/>
    <xdr:sp macro="" textlink="">
      <xdr:nvSpPr>
        <xdr:cNvPr id="427" name="公債費以外最大値テキスト"/>
        <xdr:cNvSpPr txBox="1"/>
      </xdr:nvSpPr>
      <xdr:spPr>
        <a:xfrm>
          <a:off x="16598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49276</xdr:rowOff>
    </xdr:from>
    <xdr:to>
      <xdr:col>82</xdr:col>
      <xdr:colOff>196850</xdr:colOff>
      <xdr:row>74</xdr:row>
      <xdr:rowOff>49276</xdr:rowOff>
    </xdr:to>
    <xdr:cxnSp macro="">
      <xdr:nvCxnSpPr>
        <xdr:cNvPr id="428" name="直線コネクタ 427"/>
        <xdr:cNvCxnSpPr/>
      </xdr:nvCxnSpPr>
      <xdr:spPr>
        <a:xfrm>
          <a:off x="16421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40132</xdr:rowOff>
    </xdr:from>
    <xdr:to>
      <xdr:col>82</xdr:col>
      <xdr:colOff>107950</xdr:colOff>
      <xdr:row>78</xdr:row>
      <xdr:rowOff>113285</xdr:rowOff>
    </xdr:to>
    <xdr:cxnSp macro="">
      <xdr:nvCxnSpPr>
        <xdr:cNvPr id="429" name="直線コネクタ 428"/>
        <xdr:cNvCxnSpPr/>
      </xdr:nvCxnSpPr>
      <xdr:spPr>
        <a:xfrm>
          <a:off x="15671800" y="13413232"/>
          <a:ext cx="8382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0" name="公債費以外平均値テキスト"/>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147574</xdr:rowOff>
    </xdr:from>
    <xdr:to>
      <xdr:col>78</xdr:col>
      <xdr:colOff>69850</xdr:colOff>
      <xdr:row>78</xdr:row>
      <xdr:rowOff>40132</xdr:rowOff>
    </xdr:to>
    <xdr:cxnSp macro="">
      <xdr:nvCxnSpPr>
        <xdr:cNvPr id="432" name="直線コネクタ 431"/>
        <xdr:cNvCxnSpPr/>
      </xdr:nvCxnSpPr>
      <xdr:spPr>
        <a:xfrm>
          <a:off x="14782800" y="133492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33" name="フローチャート: 判断 432"/>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34" name="テキスト ボックス 433"/>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147574</xdr:rowOff>
    </xdr:from>
    <xdr:to>
      <xdr:col>73</xdr:col>
      <xdr:colOff>180975</xdr:colOff>
      <xdr:row>78</xdr:row>
      <xdr:rowOff>3556</xdr:rowOff>
    </xdr:to>
    <xdr:cxnSp macro="">
      <xdr:nvCxnSpPr>
        <xdr:cNvPr id="435" name="直線コネクタ 434"/>
        <xdr:cNvCxnSpPr/>
      </xdr:nvCxnSpPr>
      <xdr:spPr>
        <a:xfrm flipV="1">
          <a:off x="13893800" y="133492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6" name="フローチャート: 判断 435"/>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7" name="テキスト ボックス 436"/>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74422</xdr:rowOff>
    </xdr:from>
    <xdr:to>
      <xdr:col>69</xdr:col>
      <xdr:colOff>92075</xdr:colOff>
      <xdr:row>78</xdr:row>
      <xdr:rowOff>3556</xdr:rowOff>
    </xdr:to>
    <xdr:cxnSp macro="">
      <xdr:nvCxnSpPr>
        <xdr:cNvPr id="438" name="直線コネクタ 437"/>
        <xdr:cNvCxnSpPr/>
      </xdr:nvCxnSpPr>
      <xdr:spPr>
        <a:xfrm>
          <a:off x="13004800" y="1327607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115062</xdr:rowOff>
    </xdr:from>
    <xdr:to>
      <xdr:col>69</xdr:col>
      <xdr:colOff>142875</xdr:colOff>
      <xdr:row>76</xdr:row>
      <xdr:rowOff>45213</xdr:rowOff>
    </xdr:to>
    <xdr:sp macro="" textlink="">
      <xdr:nvSpPr>
        <xdr:cNvPr id="439" name="フローチャート: 判断 438"/>
        <xdr:cNvSpPr/>
      </xdr:nvSpPr>
      <xdr:spPr>
        <a:xfrm>
          <a:off x="13843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55389</xdr:rowOff>
    </xdr:from>
    <xdr:ext cx="762000" cy="259045"/>
    <xdr:sp macro="" textlink="">
      <xdr:nvSpPr>
        <xdr:cNvPr id="440" name="テキスト ボックス 439"/>
        <xdr:cNvSpPr txBox="1"/>
      </xdr:nvSpPr>
      <xdr:spPr>
        <a:xfrm>
          <a:off x="13512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69342</xdr:rowOff>
    </xdr:from>
    <xdr:to>
      <xdr:col>65</xdr:col>
      <xdr:colOff>53975</xdr:colOff>
      <xdr:row>75</xdr:row>
      <xdr:rowOff>170942</xdr:rowOff>
    </xdr:to>
    <xdr:sp macro="" textlink="">
      <xdr:nvSpPr>
        <xdr:cNvPr id="441" name="フローチャート: 判断 440"/>
        <xdr:cNvSpPr/>
      </xdr:nvSpPr>
      <xdr:spPr>
        <a:xfrm>
          <a:off x="129540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9669</xdr:rowOff>
    </xdr:from>
    <xdr:ext cx="762000" cy="259045"/>
    <xdr:sp macro="" textlink="">
      <xdr:nvSpPr>
        <xdr:cNvPr id="442" name="テキスト ボックス 441"/>
        <xdr:cNvSpPr txBox="1"/>
      </xdr:nvSpPr>
      <xdr:spPr>
        <a:xfrm>
          <a:off x="12623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62485</xdr:rowOff>
    </xdr:from>
    <xdr:to>
      <xdr:col>82</xdr:col>
      <xdr:colOff>158750</xdr:colOff>
      <xdr:row>78</xdr:row>
      <xdr:rowOff>164085</xdr:rowOff>
    </xdr:to>
    <xdr:sp macro="" textlink="">
      <xdr:nvSpPr>
        <xdr:cNvPr id="448" name="楕円 447"/>
        <xdr:cNvSpPr/>
      </xdr:nvSpPr>
      <xdr:spPr>
        <a:xfrm>
          <a:off x="164592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34562</xdr:rowOff>
    </xdr:from>
    <xdr:ext cx="762000" cy="259045"/>
    <xdr:sp macro="" textlink="">
      <xdr:nvSpPr>
        <xdr:cNvPr id="449" name="公債費以外該当値テキスト"/>
        <xdr:cNvSpPr txBox="1"/>
      </xdr:nvSpPr>
      <xdr:spPr>
        <a:xfrm>
          <a:off x="165989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160782</xdr:rowOff>
    </xdr:from>
    <xdr:to>
      <xdr:col>78</xdr:col>
      <xdr:colOff>120650</xdr:colOff>
      <xdr:row>78</xdr:row>
      <xdr:rowOff>90932</xdr:rowOff>
    </xdr:to>
    <xdr:sp macro="" textlink="">
      <xdr:nvSpPr>
        <xdr:cNvPr id="450" name="楕円 449"/>
        <xdr:cNvSpPr/>
      </xdr:nvSpPr>
      <xdr:spPr>
        <a:xfrm>
          <a:off x="15621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75709</xdr:rowOff>
    </xdr:from>
    <xdr:ext cx="736600" cy="259045"/>
    <xdr:sp macro="" textlink="">
      <xdr:nvSpPr>
        <xdr:cNvPr id="451" name="テキスト ボックス 450"/>
        <xdr:cNvSpPr txBox="1"/>
      </xdr:nvSpPr>
      <xdr:spPr>
        <a:xfrm>
          <a:off x="15290800" y="1344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96774</xdr:rowOff>
    </xdr:from>
    <xdr:to>
      <xdr:col>74</xdr:col>
      <xdr:colOff>31750</xdr:colOff>
      <xdr:row>78</xdr:row>
      <xdr:rowOff>26924</xdr:rowOff>
    </xdr:to>
    <xdr:sp macro="" textlink="">
      <xdr:nvSpPr>
        <xdr:cNvPr id="452" name="楕円 451"/>
        <xdr:cNvSpPr/>
      </xdr:nvSpPr>
      <xdr:spPr>
        <a:xfrm>
          <a:off x="14732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11701</xdr:rowOff>
    </xdr:from>
    <xdr:ext cx="762000" cy="259045"/>
    <xdr:sp macro="" textlink="">
      <xdr:nvSpPr>
        <xdr:cNvPr id="453" name="テキスト ボックス 452"/>
        <xdr:cNvSpPr txBox="1"/>
      </xdr:nvSpPr>
      <xdr:spPr>
        <a:xfrm>
          <a:off x="14401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124206</xdr:rowOff>
    </xdr:from>
    <xdr:to>
      <xdr:col>69</xdr:col>
      <xdr:colOff>142875</xdr:colOff>
      <xdr:row>78</xdr:row>
      <xdr:rowOff>54356</xdr:rowOff>
    </xdr:to>
    <xdr:sp macro="" textlink="">
      <xdr:nvSpPr>
        <xdr:cNvPr id="454" name="楕円 453"/>
        <xdr:cNvSpPr/>
      </xdr:nvSpPr>
      <xdr:spPr>
        <a:xfrm>
          <a:off x="13843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55" name="テキスト ボックス 454"/>
        <xdr:cNvSpPr txBox="1"/>
      </xdr:nvSpPr>
      <xdr:spPr>
        <a:xfrm>
          <a:off x="13512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23622</xdr:rowOff>
    </xdr:from>
    <xdr:to>
      <xdr:col>65</xdr:col>
      <xdr:colOff>53975</xdr:colOff>
      <xdr:row>77</xdr:row>
      <xdr:rowOff>125222</xdr:rowOff>
    </xdr:to>
    <xdr:sp macro="" textlink="">
      <xdr:nvSpPr>
        <xdr:cNvPr id="456" name="楕円 455"/>
        <xdr:cNvSpPr/>
      </xdr:nvSpPr>
      <xdr:spPr>
        <a:xfrm>
          <a:off x="12954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109999</xdr:rowOff>
    </xdr:from>
    <xdr:ext cx="762000" cy="259045"/>
    <xdr:sp macro="" textlink="">
      <xdr:nvSpPr>
        <xdr:cNvPr id="457" name="テキスト ボックス 456"/>
        <xdr:cNvSpPr txBox="1"/>
      </xdr:nvSpPr>
      <xdr:spPr>
        <a:xfrm>
          <a:off x="12623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21425</xdr:rowOff>
    </xdr:from>
    <xdr:to>
      <xdr:col>29</xdr:col>
      <xdr:colOff>127000</xdr:colOff>
      <xdr:row>19</xdr:row>
      <xdr:rowOff>29331</xdr:rowOff>
    </xdr:to>
    <xdr:cxnSp macro="">
      <xdr:nvCxnSpPr>
        <xdr:cNvPr id="45" name="直線コネクタ 44"/>
        <xdr:cNvCxnSpPr/>
      </xdr:nvCxnSpPr>
      <xdr:spPr bwMode="auto">
        <a:xfrm flipV="1">
          <a:off x="5651500" y="1955000"/>
          <a:ext cx="0" cy="13795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1408</xdr:rowOff>
    </xdr:from>
    <xdr:ext cx="762000" cy="259045"/>
    <xdr:sp macro="" textlink="">
      <xdr:nvSpPr>
        <xdr:cNvPr id="46" name="人口1人当たり決算額の推移最小値テキスト130"/>
        <xdr:cNvSpPr txBox="1"/>
      </xdr:nvSpPr>
      <xdr:spPr>
        <a:xfrm>
          <a:off x="5740400" y="3306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29331</xdr:rowOff>
    </xdr:from>
    <xdr:to>
      <xdr:col>30</xdr:col>
      <xdr:colOff>25400</xdr:colOff>
      <xdr:row>19</xdr:row>
      <xdr:rowOff>29331</xdr:rowOff>
    </xdr:to>
    <xdr:cxnSp macro="">
      <xdr:nvCxnSpPr>
        <xdr:cNvPr id="47" name="直線コネクタ 46"/>
        <xdr:cNvCxnSpPr/>
      </xdr:nvCxnSpPr>
      <xdr:spPr bwMode="auto">
        <a:xfrm>
          <a:off x="5562600" y="3334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107802</xdr:rowOff>
    </xdr:from>
    <xdr:ext cx="762000" cy="259045"/>
    <xdr:sp macro="" textlink="">
      <xdr:nvSpPr>
        <xdr:cNvPr id="48" name="人口1人当たり決算額の推移最大値テキスト130"/>
        <xdr:cNvSpPr txBox="1"/>
      </xdr:nvSpPr>
      <xdr:spPr>
        <a:xfrm>
          <a:off x="5740400" y="169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21425</xdr:rowOff>
    </xdr:from>
    <xdr:to>
      <xdr:col>30</xdr:col>
      <xdr:colOff>25400</xdr:colOff>
      <xdr:row>11</xdr:row>
      <xdr:rowOff>21425</xdr:rowOff>
    </xdr:to>
    <xdr:cxnSp macro="">
      <xdr:nvCxnSpPr>
        <xdr:cNvPr id="49" name="直線コネクタ 48"/>
        <xdr:cNvCxnSpPr/>
      </xdr:nvCxnSpPr>
      <xdr:spPr bwMode="auto">
        <a:xfrm>
          <a:off x="5562600" y="1955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149670</xdr:rowOff>
    </xdr:from>
    <xdr:to>
      <xdr:col>29</xdr:col>
      <xdr:colOff>127000</xdr:colOff>
      <xdr:row>17</xdr:row>
      <xdr:rowOff>21025</xdr:rowOff>
    </xdr:to>
    <xdr:cxnSp macro="">
      <xdr:nvCxnSpPr>
        <xdr:cNvPr id="50" name="直線コネクタ 49"/>
        <xdr:cNvCxnSpPr/>
      </xdr:nvCxnSpPr>
      <xdr:spPr bwMode="auto">
        <a:xfrm flipV="1">
          <a:off x="5003800" y="2940495"/>
          <a:ext cx="647700" cy="42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52322</xdr:rowOff>
    </xdr:from>
    <xdr:ext cx="762000" cy="259045"/>
    <xdr:sp macro="" textlink="">
      <xdr:nvSpPr>
        <xdr:cNvPr id="51" name="人口1人当たり決算額の推移平均値テキスト130"/>
        <xdr:cNvSpPr txBox="1"/>
      </xdr:nvSpPr>
      <xdr:spPr>
        <a:xfrm>
          <a:off x="5740400" y="2500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35795</xdr:rowOff>
    </xdr:from>
    <xdr:to>
      <xdr:col>29</xdr:col>
      <xdr:colOff>177800</xdr:colOff>
      <xdr:row>15</xdr:row>
      <xdr:rowOff>137395</xdr:rowOff>
    </xdr:to>
    <xdr:sp macro="" textlink="">
      <xdr:nvSpPr>
        <xdr:cNvPr id="52" name="フローチャート: 判断 51"/>
        <xdr:cNvSpPr/>
      </xdr:nvSpPr>
      <xdr:spPr bwMode="auto">
        <a:xfrm>
          <a:off x="5600700" y="2655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21025</xdr:rowOff>
    </xdr:from>
    <xdr:to>
      <xdr:col>26</xdr:col>
      <xdr:colOff>50800</xdr:colOff>
      <xdr:row>17</xdr:row>
      <xdr:rowOff>33636</xdr:rowOff>
    </xdr:to>
    <xdr:cxnSp macro="">
      <xdr:nvCxnSpPr>
        <xdr:cNvPr id="53" name="直線コネクタ 52"/>
        <xdr:cNvCxnSpPr/>
      </xdr:nvCxnSpPr>
      <xdr:spPr bwMode="auto">
        <a:xfrm flipV="1">
          <a:off x="4305300" y="2983300"/>
          <a:ext cx="698500" cy="12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56236</xdr:rowOff>
    </xdr:from>
    <xdr:to>
      <xdr:col>26</xdr:col>
      <xdr:colOff>101600</xdr:colOff>
      <xdr:row>15</xdr:row>
      <xdr:rowOff>157836</xdr:rowOff>
    </xdr:to>
    <xdr:sp macro="" textlink="">
      <xdr:nvSpPr>
        <xdr:cNvPr id="54" name="フローチャート: 判断 53"/>
        <xdr:cNvSpPr/>
      </xdr:nvSpPr>
      <xdr:spPr bwMode="auto">
        <a:xfrm>
          <a:off x="4953000" y="2675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168013</xdr:rowOff>
    </xdr:from>
    <xdr:ext cx="736600" cy="259045"/>
    <xdr:sp macro="" textlink="">
      <xdr:nvSpPr>
        <xdr:cNvPr id="55" name="テキスト ボックス 54"/>
        <xdr:cNvSpPr txBox="1"/>
      </xdr:nvSpPr>
      <xdr:spPr>
        <a:xfrm>
          <a:off x="4622800" y="2444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3270</xdr:rowOff>
    </xdr:from>
    <xdr:to>
      <xdr:col>22</xdr:col>
      <xdr:colOff>114300</xdr:colOff>
      <xdr:row>17</xdr:row>
      <xdr:rowOff>33636</xdr:rowOff>
    </xdr:to>
    <xdr:cxnSp macro="">
      <xdr:nvCxnSpPr>
        <xdr:cNvPr id="56" name="直線コネクタ 55"/>
        <xdr:cNvCxnSpPr/>
      </xdr:nvCxnSpPr>
      <xdr:spPr bwMode="auto">
        <a:xfrm>
          <a:off x="3606800" y="2965545"/>
          <a:ext cx="698500" cy="30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13735</xdr:rowOff>
    </xdr:from>
    <xdr:to>
      <xdr:col>22</xdr:col>
      <xdr:colOff>165100</xdr:colOff>
      <xdr:row>15</xdr:row>
      <xdr:rowOff>115335</xdr:rowOff>
    </xdr:to>
    <xdr:sp macro="" textlink="">
      <xdr:nvSpPr>
        <xdr:cNvPr id="57" name="フローチャート: 判断 56"/>
        <xdr:cNvSpPr/>
      </xdr:nvSpPr>
      <xdr:spPr bwMode="auto">
        <a:xfrm>
          <a:off x="42545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125512</xdr:rowOff>
    </xdr:from>
    <xdr:ext cx="762000" cy="259045"/>
    <xdr:sp macro="" textlink="">
      <xdr:nvSpPr>
        <xdr:cNvPr id="58" name="テキスト ボックス 57"/>
        <xdr:cNvSpPr txBox="1"/>
      </xdr:nvSpPr>
      <xdr:spPr>
        <a:xfrm>
          <a:off x="3924300" y="240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3270</xdr:rowOff>
    </xdr:from>
    <xdr:to>
      <xdr:col>18</xdr:col>
      <xdr:colOff>177800</xdr:colOff>
      <xdr:row>17</xdr:row>
      <xdr:rowOff>15157</xdr:rowOff>
    </xdr:to>
    <xdr:cxnSp macro="">
      <xdr:nvCxnSpPr>
        <xdr:cNvPr id="59" name="直線コネクタ 58"/>
        <xdr:cNvCxnSpPr/>
      </xdr:nvCxnSpPr>
      <xdr:spPr bwMode="auto">
        <a:xfrm flipV="1">
          <a:off x="2908300" y="2965545"/>
          <a:ext cx="698500" cy="11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14</xdr:row>
      <xdr:rowOff>36290</xdr:rowOff>
    </xdr:from>
    <xdr:to>
      <xdr:col>19</xdr:col>
      <xdr:colOff>38100</xdr:colOff>
      <xdr:row>14</xdr:row>
      <xdr:rowOff>137890</xdr:rowOff>
    </xdr:to>
    <xdr:sp macro="" textlink="">
      <xdr:nvSpPr>
        <xdr:cNvPr id="60" name="フローチャート: 判断 59"/>
        <xdr:cNvSpPr/>
      </xdr:nvSpPr>
      <xdr:spPr bwMode="auto">
        <a:xfrm>
          <a:off x="3556000" y="2484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148067</xdr:rowOff>
    </xdr:from>
    <xdr:ext cx="762000" cy="259045"/>
    <xdr:sp macro="" textlink="">
      <xdr:nvSpPr>
        <xdr:cNvPr id="61" name="テキスト ボックス 60"/>
        <xdr:cNvSpPr txBox="1"/>
      </xdr:nvSpPr>
      <xdr:spPr>
        <a:xfrm>
          <a:off x="3225800" y="225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87763</xdr:rowOff>
    </xdr:from>
    <xdr:to>
      <xdr:col>15</xdr:col>
      <xdr:colOff>101600</xdr:colOff>
      <xdr:row>15</xdr:row>
      <xdr:rowOff>17913</xdr:rowOff>
    </xdr:to>
    <xdr:sp macro="" textlink="">
      <xdr:nvSpPr>
        <xdr:cNvPr id="62" name="フローチャート: 判断 61"/>
        <xdr:cNvSpPr/>
      </xdr:nvSpPr>
      <xdr:spPr bwMode="auto">
        <a:xfrm>
          <a:off x="2857500" y="2535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28090</xdr:rowOff>
    </xdr:from>
    <xdr:ext cx="762000" cy="259045"/>
    <xdr:sp macro="" textlink="">
      <xdr:nvSpPr>
        <xdr:cNvPr id="63" name="テキスト ボックス 62"/>
        <xdr:cNvSpPr txBox="1"/>
      </xdr:nvSpPr>
      <xdr:spPr>
        <a:xfrm>
          <a:off x="2527300" y="230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98870</xdr:rowOff>
    </xdr:from>
    <xdr:to>
      <xdr:col>29</xdr:col>
      <xdr:colOff>177800</xdr:colOff>
      <xdr:row>17</xdr:row>
      <xdr:rowOff>29020</xdr:rowOff>
    </xdr:to>
    <xdr:sp macro="" textlink="">
      <xdr:nvSpPr>
        <xdr:cNvPr id="69" name="楕円 68"/>
        <xdr:cNvSpPr/>
      </xdr:nvSpPr>
      <xdr:spPr bwMode="auto">
        <a:xfrm>
          <a:off x="5600700" y="2889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70947</xdr:rowOff>
    </xdr:from>
    <xdr:ext cx="762000" cy="259045"/>
    <xdr:sp macro="" textlink="">
      <xdr:nvSpPr>
        <xdr:cNvPr id="70" name="人口1人当たり決算額の推移該当値テキスト130"/>
        <xdr:cNvSpPr txBox="1"/>
      </xdr:nvSpPr>
      <xdr:spPr>
        <a:xfrm>
          <a:off x="5740400" y="2861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141675</xdr:rowOff>
    </xdr:from>
    <xdr:to>
      <xdr:col>26</xdr:col>
      <xdr:colOff>101600</xdr:colOff>
      <xdr:row>17</xdr:row>
      <xdr:rowOff>71825</xdr:rowOff>
    </xdr:to>
    <xdr:sp macro="" textlink="">
      <xdr:nvSpPr>
        <xdr:cNvPr id="71" name="楕円 70"/>
        <xdr:cNvSpPr/>
      </xdr:nvSpPr>
      <xdr:spPr bwMode="auto">
        <a:xfrm>
          <a:off x="4953000" y="2932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56602</xdr:rowOff>
    </xdr:from>
    <xdr:ext cx="736600" cy="259045"/>
    <xdr:sp macro="" textlink="">
      <xdr:nvSpPr>
        <xdr:cNvPr id="72" name="テキスト ボックス 71"/>
        <xdr:cNvSpPr txBox="1"/>
      </xdr:nvSpPr>
      <xdr:spPr>
        <a:xfrm>
          <a:off x="4622800" y="301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154286</xdr:rowOff>
    </xdr:from>
    <xdr:to>
      <xdr:col>22</xdr:col>
      <xdr:colOff>165100</xdr:colOff>
      <xdr:row>17</xdr:row>
      <xdr:rowOff>84436</xdr:rowOff>
    </xdr:to>
    <xdr:sp macro="" textlink="">
      <xdr:nvSpPr>
        <xdr:cNvPr id="73" name="楕円 72"/>
        <xdr:cNvSpPr/>
      </xdr:nvSpPr>
      <xdr:spPr bwMode="auto">
        <a:xfrm>
          <a:off x="4254500" y="2945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69213</xdr:rowOff>
    </xdr:from>
    <xdr:ext cx="762000" cy="259045"/>
    <xdr:sp macro="" textlink="">
      <xdr:nvSpPr>
        <xdr:cNvPr id="74" name="テキスト ボックス 73"/>
        <xdr:cNvSpPr txBox="1"/>
      </xdr:nvSpPr>
      <xdr:spPr>
        <a:xfrm>
          <a:off x="3924300" y="3031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123920</xdr:rowOff>
    </xdr:from>
    <xdr:to>
      <xdr:col>19</xdr:col>
      <xdr:colOff>38100</xdr:colOff>
      <xdr:row>17</xdr:row>
      <xdr:rowOff>54070</xdr:rowOff>
    </xdr:to>
    <xdr:sp macro="" textlink="">
      <xdr:nvSpPr>
        <xdr:cNvPr id="75" name="楕円 74"/>
        <xdr:cNvSpPr/>
      </xdr:nvSpPr>
      <xdr:spPr bwMode="auto">
        <a:xfrm>
          <a:off x="3556000" y="2914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38847</xdr:rowOff>
    </xdr:from>
    <xdr:ext cx="762000" cy="259045"/>
    <xdr:sp macro="" textlink="">
      <xdr:nvSpPr>
        <xdr:cNvPr id="76" name="テキスト ボックス 75"/>
        <xdr:cNvSpPr txBox="1"/>
      </xdr:nvSpPr>
      <xdr:spPr>
        <a:xfrm>
          <a:off x="3225800" y="300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135807</xdr:rowOff>
    </xdr:from>
    <xdr:to>
      <xdr:col>15</xdr:col>
      <xdr:colOff>101600</xdr:colOff>
      <xdr:row>17</xdr:row>
      <xdr:rowOff>65957</xdr:rowOff>
    </xdr:to>
    <xdr:sp macro="" textlink="">
      <xdr:nvSpPr>
        <xdr:cNvPr id="77" name="楕円 76"/>
        <xdr:cNvSpPr/>
      </xdr:nvSpPr>
      <xdr:spPr bwMode="auto">
        <a:xfrm>
          <a:off x="2857500" y="2926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50734</xdr:rowOff>
    </xdr:from>
    <xdr:ext cx="762000" cy="259045"/>
    <xdr:sp macro="" textlink="">
      <xdr:nvSpPr>
        <xdr:cNvPr id="78" name="テキスト ボックス 77"/>
        <xdr:cNvSpPr txBox="1"/>
      </xdr:nvSpPr>
      <xdr:spPr>
        <a:xfrm>
          <a:off x="2527300" y="3013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74422</xdr:rowOff>
    </xdr:from>
    <xdr:to>
      <xdr:col>29</xdr:col>
      <xdr:colOff>127000</xdr:colOff>
      <xdr:row>38</xdr:row>
      <xdr:rowOff>30874</xdr:rowOff>
    </xdr:to>
    <xdr:cxnSp macro="">
      <xdr:nvCxnSpPr>
        <xdr:cNvPr id="105" name="直線コネクタ 104"/>
        <xdr:cNvCxnSpPr/>
      </xdr:nvCxnSpPr>
      <xdr:spPr bwMode="auto">
        <a:xfrm flipV="1">
          <a:off x="5651500" y="6341872"/>
          <a:ext cx="0" cy="11566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2951</xdr:rowOff>
    </xdr:from>
    <xdr:ext cx="762000" cy="259045"/>
    <xdr:sp macro="" textlink="">
      <xdr:nvSpPr>
        <xdr:cNvPr id="106" name="人口1人当たり決算額の推移最小値テキスト445"/>
        <xdr:cNvSpPr txBox="1"/>
      </xdr:nvSpPr>
      <xdr:spPr>
        <a:xfrm>
          <a:off x="5740400" y="7470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30874</xdr:rowOff>
    </xdr:from>
    <xdr:to>
      <xdr:col>30</xdr:col>
      <xdr:colOff>25400</xdr:colOff>
      <xdr:row>38</xdr:row>
      <xdr:rowOff>30874</xdr:rowOff>
    </xdr:to>
    <xdr:cxnSp macro="">
      <xdr:nvCxnSpPr>
        <xdr:cNvPr id="107" name="直線コネクタ 106"/>
        <xdr:cNvCxnSpPr/>
      </xdr:nvCxnSpPr>
      <xdr:spPr bwMode="auto">
        <a:xfrm>
          <a:off x="5562600" y="74984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160799</xdr:rowOff>
    </xdr:from>
    <xdr:ext cx="762000" cy="259045"/>
    <xdr:sp macro="" textlink="">
      <xdr:nvSpPr>
        <xdr:cNvPr id="108" name="人口1人当たり決算額の推移最大値テキスト445"/>
        <xdr:cNvSpPr txBox="1"/>
      </xdr:nvSpPr>
      <xdr:spPr>
        <a:xfrm>
          <a:off x="5740400" y="608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74422</xdr:rowOff>
    </xdr:from>
    <xdr:to>
      <xdr:col>30</xdr:col>
      <xdr:colOff>25400</xdr:colOff>
      <xdr:row>34</xdr:row>
      <xdr:rowOff>74422</xdr:rowOff>
    </xdr:to>
    <xdr:cxnSp macro="">
      <xdr:nvCxnSpPr>
        <xdr:cNvPr id="109" name="直線コネクタ 108"/>
        <xdr:cNvCxnSpPr/>
      </xdr:nvCxnSpPr>
      <xdr:spPr bwMode="auto">
        <a:xfrm>
          <a:off x="5562600" y="63418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133583</xdr:rowOff>
    </xdr:from>
    <xdr:to>
      <xdr:col>29</xdr:col>
      <xdr:colOff>127000</xdr:colOff>
      <xdr:row>37</xdr:row>
      <xdr:rowOff>22324</xdr:rowOff>
    </xdr:to>
    <xdr:cxnSp macro="">
      <xdr:nvCxnSpPr>
        <xdr:cNvPr id="110" name="直線コネクタ 109"/>
        <xdr:cNvCxnSpPr/>
      </xdr:nvCxnSpPr>
      <xdr:spPr bwMode="auto">
        <a:xfrm flipV="1">
          <a:off x="5003800" y="7086833"/>
          <a:ext cx="647700" cy="60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165490</xdr:rowOff>
    </xdr:from>
    <xdr:ext cx="762000" cy="259045"/>
    <xdr:sp macro="" textlink="">
      <xdr:nvSpPr>
        <xdr:cNvPr id="111" name="人口1人当たり決算額の推移平均値テキスト445"/>
        <xdr:cNvSpPr txBox="1"/>
      </xdr:nvSpPr>
      <xdr:spPr>
        <a:xfrm>
          <a:off x="5740400" y="677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320413</xdr:rowOff>
    </xdr:from>
    <xdr:to>
      <xdr:col>29</xdr:col>
      <xdr:colOff>177800</xdr:colOff>
      <xdr:row>36</xdr:row>
      <xdr:rowOff>79113</xdr:rowOff>
    </xdr:to>
    <xdr:sp macro="" textlink="">
      <xdr:nvSpPr>
        <xdr:cNvPr id="112" name="フローチャート: 判断 111"/>
        <xdr:cNvSpPr/>
      </xdr:nvSpPr>
      <xdr:spPr bwMode="auto">
        <a:xfrm>
          <a:off x="5600700" y="693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15946</xdr:rowOff>
    </xdr:from>
    <xdr:to>
      <xdr:col>26</xdr:col>
      <xdr:colOff>50800</xdr:colOff>
      <xdr:row>37</xdr:row>
      <xdr:rowOff>22324</xdr:rowOff>
    </xdr:to>
    <xdr:cxnSp macro="">
      <xdr:nvCxnSpPr>
        <xdr:cNvPr id="113" name="直線コネクタ 112"/>
        <xdr:cNvCxnSpPr/>
      </xdr:nvCxnSpPr>
      <xdr:spPr bwMode="auto">
        <a:xfrm>
          <a:off x="4305300" y="7140646"/>
          <a:ext cx="698500" cy="6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299039</xdr:rowOff>
    </xdr:from>
    <xdr:to>
      <xdr:col>26</xdr:col>
      <xdr:colOff>101600</xdr:colOff>
      <xdr:row>36</xdr:row>
      <xdr:rowOff>57739</xdr:rowOff>
    </xdr:to>
    <xdr:sp macro="" textlink="">
      <xdr:nvSpPr>
        <xdr:cNvPr id="114" name="フローチャート: 判断 113"/>
        <xdr:cNvSpPr/>
      </xdr:nvSpPr>
      <xdr:spPr bwMode="auto">
        <a:xfrm>
          <a:off x="49530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67916</xdr:rowOff>
    </xdr:from>
    <xdr:ext cx="736600" cy="259045"/>
    <xdr:sp macro="" textlink="">
      <xdr:nvSpPr>
        <xdr:cNvPr id="115" name="テキスト ボックス 114"/>
        <xdr:cNvSpPr txBox="1"/>
      </xdr:nvSpPr>
      <xdr:spPr>
        <a:xfrm>
          <a:off x="4622800" y="6678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11854</xdr:rowOff>
    </xdr:from>
    <xdr:to>
      <xdr:col>22</xdr:col>
      <xdr:colOff>114300</xdr:colOff>
      <xdr:row>37</xdr:row>
      <xdr:rowOff>15946</xdr:rowOff>
    </xdr:to>
    <xdr:cxnSp macro="">
      <xdr:nvCxnSpPr>
        <xdr:cNvPr id="116" name="直線コネクタ 115"/>
        <xdr:cNvCxnSpPr/>
      </xdr:nvCxnSpPr>
      <xdr:spPr bwMode="auto">
        <a:xfrm>
          <a:off x="3606800" y="7136554"/>
          <a:ext cx="698500" cy="4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301645</xdr:rowOff>
    </xdr:from>
    <xdr:to>
      <xdr:col>22</xdr:col>
      <xdr:colOff>165100</xdr:colOff>
      <xdr:row>36</xdr:row>
      <xdr:rowOff>60345</xdr:rowOff>
    </xdr:to>
    <xdr:sp macro="" textlink="">
      <xdr:nvSpPr>
        <xdr:cNvPr id="117" name="フローチャート: 判断 116"/>
        <xdr:cNvSpPr/>
      </xdr:nvSpPr>
      <xdr:spPr bwMode="auto">
        <a:xfrm>
          <a:off x="4254500" y="69119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70522</xdr:rowOff>
    </xdr:from>
    <xdr:ext cx="762000" cy="259045"/>
    <xdr:sp macro="" textlink="">
      <xdr:nvSpPr>
        <xdr:cNvPr id="118" name="テキスト ボックス 117"/>
        <xdr:cNvSpPr txBox="1"/>
      </xdr:nvSpPr>
      <xdr:spPr>
        <a:xfrm>
          <a:off x="3924300" y="668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164925</xdr:rowOff>
    </xdr:from>
    <xdr:to>
      <xdr:col>18</xdr:col>
      <xdr:colOff>177800</xdr:colOff>
      <xdr:row>37</xdr:row>
      <xdr:rowOff>11854</xdr:rowOff>
    </xdr:to>
    <xdr:cxnSp macro="">
      <xdr:nvCxnSpPr>
        <xdr:cNvPr id="119" name="直線コネクタ 118"/>
        <xdr:cNvCxnSpPr/>
      </xdr:nvCxnSpPr>
      <xdr:spPr bwMode="auto">
        <a:xfrm>
          <a:off x="2908300" y="7118175"/>
          <a:ext cx="698500" cy="18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274579</xdr:rowOff>
    </xdr:from>
    <xdr:to>
      <xdr:col>19</xdr:col>
      <xdr:colOff>38100</xdr:colOff>
      <xdr:row>36</xdr:row>
      <xdr:rowOff>33279</xdr:rowOff>
    </xdr:to>
    <xdr:sp macro="" textlink="">
      <xdr:nvSpPr>
        <xdr:cNvPr id="120" name="フローチャート: 判断 119"/>
        <xdr:cNvSpPr/>
      </xdr:nvSpPr>
      <xdr:spPr bwMode="auto">
        <a:xfrm>
          <a:off x="3556000" y="68849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43456</xdr:rowOff>
    </xdr:from>
    <xdr:ext cx="762000" cy="259045"/>
    <xdr:sp macro="" textlink="">
      <xdr:nvSpPr>
        <xdr:cNvPr id="121" name="テキスト ボックス 120"/>
        <xdr:cNvSpPr txBox="1"/>
      </xdr:nvSpPr>
      <xdr:spPr>
        <a:xfrm>
          <a:off x="3225800" y="665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205565</xdr:rowOff>
    </xdr:from>
    <xdr:to>
      <xdr:col>15</xdr:col>
      <xdr:colOff>101600</xdr:colOff>
      <xdr:row>35</xdr:row>
      <xdr:rowOff>307165</xdr:rowOff>
    </xdr:to>
    <xdr:sp macro="" textlink="">
      <xdr:nvSpPr>
        <xdr:cNvPr id="122" name="フローチャート: 判断 121"/>
        <xdr:cNvSpPr/>
      </xdr:nvSpPr>
      <xdr:spPr bwMode="auto">
        <a:xfrm>
          <a:off x="2857500" y="6815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317342</xdr:rowOff>
    </xdr:from>
    <xdr:ext cx="762000" cy="259045"/>
    <xdr:sp macro="" textlink="">
      <xdr:nvSpPr>
        <xdr:cNvPr id="123" name="テキスト ボックス 122"/>
        <xdr:cNvSpPr txBox="1"/>
      </xdr:nvSpPr>
      <xdr:spPr>
        <a:xfrm>
          <a:off x="2527300" y="658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82783</xdr:rowOff>
    </xdr:from>
    <xdr:to>
      <xdr:col>29</xdr:col>
      <xdr:colOff>177800</xdr:colOff>
      <xdr:row>37</xdr:row>
      <xdr:rowOff>12933</xdr:rowOff>
    </xdr:to>
    <xdr:sp macro="" textlink="">
      <xdr:nvSpPr>
        <xdr:cNvPr id="129" name="楕円 128"/>
        <xdr:cNvSpPr/>
      </xdr:nvSpPr>
      <xdr:spPr bwMode="auto">
        <a:xfrm>
          <a:off x="5600700" y="7036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54860</xdr:rowOff>
    </xdr:from>
    <xdr:ext cx="762000" cy="259045"/>
    <xdr:sp macro="" textlink="">
      <xdr:nvSpPr>
        <xdr:cNvPr id="130" name="人口1人当たり決算額の推移該当値テキスト445"/>
        <xdr:cNvSpPr txBox="1"/>
      </xdr:nvSpPr>
      <xdr:spPr>
        <a:xfrm>
          <a:off x="5740400" y="700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142974</xdr:rowOff>
    </xdr:from>
    <xdr:to>
      <xdr:col>26</xdr:col>
      <xdr:colOff>101600</xdr:colOff>
      <xdr:row>37</xdr:row>
      <xdr:rowOff>73124</xdr:rowOff>
    </xdr:to>
    <xdr:sp macro="" textlink="">
      <xdr:nvSpPr>
        <xdr:cNvPr id="131" name="楕円 130"/>
        <xdr:cNvSpPr/>
      </xdr:nvSpPr>
      <xdr:spPr bwMode="auto">
        <a:xfrm>
          <a:off x="4953000" y="7096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57901</xdr:rowOff>
    </xdr:from>
    <xdr:ext cx="736600" cy="259045"/>
    <xdr:sp macro="" textlink="">
      <xdr:nvSpPr>
        <xdr:cNvPr id="132" name="テキスト ボックス 131"/>
        <xdr:cNvSpPr txBox="1"/>
      </xdr:nvSpPr>
      <xdr:spPr>
        <a:xfrm>
          <a:off x="4622800" y="7182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136596</xdr:rowOff>
    </xdr:from>
    <xdr:to>
      <xdr:col>22</xdr:col>
      <xdr:colOff>165100</xdr:colOff>
      <xdr:row>37</xdr:row>
      <xdr:rowOff>66746</xdr:rowOff>
    </xdr:to>
    <xdr:sp macro="" textlink="">
      <xdr:nvSpPr>
        <xdr:cNvPr id="133" name="楕円 132"/>
        <xdr:cNvSpPr/>
      </xdr:nvSpPr>
      <xdr:spPr bwMode="auto">
        <a:xfrm>
          <a:off x="4254500" y="7089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51523</xdr:rowOff>
    </xdr:from>
    <xdr:ext cx="762000" cy="259045"/>
    <xdr:sp macro="" textlink="">
      <xdr:nvSpPr>
        <xdr:cNvPr id="134" name="テキスト ボックス 133"/>
        <xdr:cNvSpPr txBox="1"/>
      </xdr:nvSpPr>
      <xdr:spPr>
        <a:xfrm>
          <a:off x="3924300" y="717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132504</xdr:rowOff>
    </xdr:from>
    <xdr:to>
      <xdr:col>19</xdr:col>
      <xdr:colOff>38100</xdr:colOff>
      <xdr:row>37</xdr:row>
      <xdr:rowOff>62654</xdr:rowOff>
    </xdr:to>
    <xdr:sp macro="" textlink="">
      <xdr:nvSpPr>
        <xdr:cNvPr id="135" name="楕円 134"/>
        <xdr:cNvSpPr/>
      </xdr:nvSpPr>
      <xdr:spPr bwMode="auto">
        <a:xfrm>
          <a:off x="3556000" y="7085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47431</xdr:rowOff>
    </xdr:from>
    <xdr:ext cx="762000" cy="259045"/>
    <xdr:sp macro="" textlink="">
      <xdr:nvSpPr>
        <xdr:cNvPr id="136" name="テキスト ボックス 135"/>
        <xdr:cNvSpPr txBox="1"/>
      </xdr:nvSpPr>
      <xdr:spPr>
        <a:xfrm>
          <a:off x="3225800" y="7172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114125</xdr:rowOff>
    </xdr:from>
    <xdr:to>
      <xdr:col>15</xdr:col>
      <xdr:colOff>101600</xdr:colOff>
      <xdr:row>37</xdr:row>
      <xdr:rowOff>44275</xdr:rowOff>
    </xdr:to>
    <xdr:sp macro="" textlink="">
      <xdr:nvSpPr>
        <xdr:cNvPr id="137" name="楕円 136"/>
        <xdr:cNvSpPr/>
      </xdr:nvSpPr>
      <xdr:spPr bwMode="auto">
        <a:xfrm>
          <a:off x="2857500" y="7067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29052</xdr:rowOff>
    </xdr:from>
    <xdr:ext cx="762000" cy="259045"/>
    <xdr:sp macro="" textlink="">
      <xdr:nvSpPr>
        <xdr:cNvPr id="138" name="テキスト ボックス 137"/>
        <xdr:cNvSpPr txBox="1"/>
      </xdr:nvSpPr>
      <xdr:spPr>
        <a:xfrm>
          <a:off x="2527300" y="715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44,206
43,992
186.80
20,075,223
18,754,141
675,959
9,947,093
21,190,905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105.2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20104</xdr:rowOff>
    </xdr:from>
    <xdr:to>
      <xdr:col>24</xdr:col>
      <xdr:colOff>62865</xdr:colOff>
      <xdr:row>39</xdr:row>
      <xdr:rowOff>104896</xdr:rowOff>
    </xdr:to>
    <xdr:cxnSp macro="">
      <xdr:nvCxnSpPr>
        <xdr:cNvPr id="56" name="直線コネクタ 55"/>
        <xdr:cNvCxnSpPr/>
      </xdr:nvCxnSpPr>
      <xdr:spPr>
        <a:xfrm flipV="1">
          <a:off x="4633595" y="5335054"/>
          <a:ext cx="1270" cy="1456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108723</xdr:rowOff>
    </xdr:from>
    <xdr:ext cx="534377" cy="259045"/>
    <xdr:sp macro="" textlink="">
      <xdr:nvSpPr>
        <xdr:cNvPr id="57" name="人件費最小値テキスト"/>
        <xdr:cNvSpPr txBox="1"/>
      </xdr:nvSpPr>
      <xdr:spPr>
        <a:xfrm>
          <a:off x="4686300" y="679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104896</xdr:rowOff>
    </xdr:from>
    <xdr:to>
      <xdr:col>24</xdr:col>
      <xdr:colOff>152400</xdr:colOff>
      <xdr:row>39</xdr:row>
      <xdr:rowOff>104896</xdr:rowOff>
    </xdr:to>
    <xdr:cxnSp macro="">
      <xdr:nvCxnSpPr>
        <xdr:cNvPr id="58" name="直線コネクタ 57"/>
        <xdr:cNvCxnSpPr/>
      </xdr:nvCxnSpPr>
      <xdr:spPr>
        <a:xfrm>
          <a:off x="4546600" y="6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138231</xdr:rowOff>
    </xdr:from>
    <xdr:ext cx="599010" cy="259045"/>
    <xdr:sp macro="" textlink="">
      <xdr:nvSpPr>
        <xdr:cNvPr id="59" name="人件費最大値テキスト"/>
        <xdr:cNvSpPr txBox="1"/>
      </xdr:nvSpPr>
      <xdr:spPr>
        <a:xfrm>
          <a:off x="4686300" y="511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20104</xdr:rowOff>
    </xdr:from>
    <xdr:to>
      <xdr:col>24</xdr:col>
      <xdr:colOff>152400</xdr:colOff>
      <xdr:row>31</xdr:row>
      <xdr:rowOff>20104</xdr:rowOff>
    </xdr:to>
    <xdr:cxnSp macro="">
      <xdr:nvCxnSpPr>
        <xdr:cNvPr id="60" name="直線コネクタ 59"/>
        <xdr:cNvCxnSpPr/>
      </xdr:nvCxnSpPr>
      <xdr:spPr>
        <a:xfrm>
          <a:off x="4546600" y="533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122917</xdr:rowOff>
    </xdr:from>
    <xdr:to>
      <xdr:col>24</xdr:col>
      <xdr:colOff>63500</xdr:colOff>
      <xdr:row>36</xdr:row>
      <xdr:rowOff>142596</xdr:rowOff>
    </xdr:to>
    <xdr:cxnSp macro="">
      <xdr:nvCxnSpPr>
        <xdr:cNvPr id="61" name="直線コネクタ 60"/>
        <xdr:cNvCxnSpPr/>
      </xdr:nvCxnSpPr>
      <xdr:spPr>
        <a:xfrm flipV="1">
          <a:off x="3797300" y="6295117"/>
          <a:ext cx="838200" cy="1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149877</xdr:rowOff>
    </xdr:from>
    <xdr:ext cx="534377" cy="259045"/>
    <xdr:sp macro="" textlink="">
      <xdr:nvSpPr>
        <xdr:cNvPr id="62" name="人件費平均値テキスト"/>
        <xdr:cNvSpPr txBox="1"/>
      </xdr:nvSpPr>
      <xdr:spPr>
        <a:xfrm>
          <a:off x="4686300" y="5979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127000</xdr:rowOff>
    </xdr:from>
    <xdr:to>
      <xdr:col>24</xdr:col>
      <xdr:colOff>114300</xdr:colOff>
      <xdr:row>36</xdr:row>
      <xdr:rowOff>57150</xdr:rowOff>
    </xdr:to>
    <xdr:sp macro="" textlink="">
      <xdr:nvSpPr>
        <xdr:cNvPr id="63" name="フローチャート: 判断 62"/>
        <xdr:cNvSpPr/>
      </xdr:nvSpPr>
      <xdr:spPr>
        <a:xfrm>
          <a:off x="45847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108591</xdr:rowOff>
    </xdr:from>
    <xdr:to>
      <xdr:col>19</xdr:col>
      <xdr:colOff>177800</xdr:colOff>
      <xdr:row>36</xdr:row>
      <xdr:rowOff>142596</xdr:rowOff>
    </xdr:to>
    <xdr:cxnSp macro="">
      <xdr:nvCxnSpPr>
        <xdr:cNvPr id="64" name="直線コネクタ 63"/>
        <xdr:cNvCxnSpPr/>
      </xdr:nvCxnSpPr>
      <xdr:spPr>
        <a:xfrm>
          <a:off x="2908300" y="6280791"/>
          <a:ext cx="889000" cy="3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143478</xdr:rowOff>
    </xdr:from>
    <xdr:to>
      <xdr:col>20</xdr:col>
      <xdr:colOff>38100</xdr:colOff>
      <xdr:row>36</xdr:row>
      <xdr:rowOff>73628</xdr:rowOff>
    </xdr:to>
    <xdr:sp macro="" textlink="">
      <xdr:nvSpPr>
        <xdr:cNvPr id="65" name="フローチャート: 判断 64"/>
        <xdr:cNvSpPr/>
      </xdr:nvSpPr>
      <xdr:spPr>
        <a:xfrm>
          <a:off x="3746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90155</xdr:rowOff>
    </xdr:from>
    <xdr:ext cx="534377" cy="259045"/>
    <xdr:sp macro="" textlink="">
      <xdr:nvSpPr>
        <xdr:cNvPr id="66" name="テキスト ボックス 65"/>
        <xdr:cNvSpPr txBox="1"/>
      </xdr:nvSpPr>
      <xdr:spPr>
        <a:xfrm>
          <a:off x="3530111" y="591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108591</xdr:rowOff>
    </xdr:from>
    <xdr:to>
      <xdr:col>15</xdr:col>
      <xdr:colOff>50800</xdr:colOff>
      <xdr:row>36</xdr:row>
      <xdr:rowOff>109811</xdr:rowOff>
    </xdr:to>
    <xdr:cxnSp macro="">
      <xdr:nvCxnSpPr>
        <xdr:cNvPr id="67" name="直線コネクタ 66"/>
        <xdr:cNvCxnSpPr/>
      </xdr:nvCxnSpPr>
      <xdr:spPr>
        <a:xfrm flipV="1">
          <a:off x="2019300" y="6280791"/>
          <a:ext cx="8890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71450</xdr:rowOff>
    </xdr:from>
    <xdr:to>
      <xdr:col>15</xdr:col>
      <xdr:colOff>101600</xdr:colOff>
      <xdr:row>36</xdr:row>
      <xdr:rowOff>1600</xdr:rowOff>
    </xdr:to>
    <xdr:sp macro="" textlink="">
      <xdr:nvSpPr>
        <xdr:cNvPr id="68" name="フローチャート: 判断 67"/>
        <xdr:cNvSpPr/>
      </xdr:nvSpPr>
      <xdr:spPr>
        <a:xfrm>
          <a:off x="2857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18127</xdr:rowOff>
    </xdr:from>
    <xdr:ext cx="534377" cy="259045"/>
    <xdr:sp macro="" textlink="">
      <xdr:nvSpPr>
        <xdr:cNvPr id="69" name="テキスト ボックス 68"/>
        <xdr:cNvSpPr txBox="1"/>
      </xdr:nvSpPr>
      <xdr:spPr>
        <a:xfrm>
          <a:off x="2641111" y="584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66624</xdr:rowOff>
    </xdr:from>
    <xdr:to>
      <xdr:col>10</xdr:col>
      <xdr:colOff>114300</xdr:colOff>
      <xdr:row>36</xdr:row>
      <xdr:rowOff>109811</xdr:rowOff>
    </xdr:to>
    <xdr:cxnSp macro="">
      <xdr:nvCxnSpPr>
        <xdr:cNvPr id="70" name="直線コネクタ 69"/>
        <xdr:cNvCxnSpPr/>
      </xdr:nvCxnSpPr>
      <xdr:spPr>
        <a:xfrm>
          <a:off x="1130300" y="6238824"/>
          <a:ext cx="889000" cy="4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73184</xdr:rowOff>
    </xdr:from>
    <xdr:to>
      <xdr:col>10</xdr:col>
      <xdr:colOff>165100</xdr:colOff>
      <xdr:row>35</xdr:row>
      <xdr:rowOff>3334</xdr:rowOff>
    </xdr:to>
    <xdr:sp macro="" textlink="">
      <xdr:nvSpPr>
        <xdr:cNvPr id="71" name="フローチャート: 判断 70"/>
        <xdr:cNvSpPr/>
      </xdr:nvSpPr>
      <xdr:spPr>
        <a:xfrm>
          <a:off x="1968500" y="590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19861</xdr:rowOff>
    </xdr:from>
    <xdr:ext cx="534377" cy="259045"/>
    <xdr:sp macro="" textlink="">
      <xdr:nvSpPr>
        <xdr:cNvPr id="72" name="テキスト ボックス 71"/>
        <xdr:cNvSpPr txBox="1"/>
      </xdr:nvSpPr>
      <xdr:spPr>
        <a:xfrm>
          <a:off x="1752111" y="567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93681</xdr:rowOff>
    </xdr:from>
    <xdr:to>
      <xdr:col>6</xdr:col>
      <xdr:colOff>38100</xdr:colOff>
      <xdr:row>35</xdr:row>
      <xdr:rowOff>23831</xdr:rowOff>
    </xdr:to>
    <xdr:sp macro="" textlink="">
      <xdr:nvSpPr>
        <xdr:cNvPr id="73" name="フローチャート: 判断 72"/>
        <xdr:cNvSpPr/>
      </xdr:nvSpPr>
      <xdr:spPr>
        <a:xfrm>
          <a:off x="1079500" y="592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40358</xdr:rowOff>
    </xdr:from>
    <xdr:ext cx="534377" cy="259045"/>
    <xdr:sp macro="" textlink="">
      <xdr:nvSpPr>
        <xdr:cNvPr id="74" name="テキスト ボックス 73"/>
        <xdr:cNvSpPr txBox="1"/>
      </xdr:nvSpPr>
      <xdr:spPr>
        <a:xfrm>
          <a:off x="863111" y="56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72117</xdr:rowOff>
    </xdr:from>
    <xdr:to>
      <xdr:col>24</xdr:col>
      <xdr:colOff>114300</xdr:colOff>
      <xdr:row>37</xdr:row>
      <xdr:rowOff>2267</xdr:rowOff>
    </xdr:to>
    <xdr:sp macro="" textlink="">
      <xdr:nvSpPr>
        <xdr:cNvPr id="80" name="楕円 79"/>
        <xdr:cNvSpPr/>
      </xdr:nvSpPr>
      <xdr:spPr>
        <a:xfrm>
          <a:off x="4584700" y="624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50544</xdr:rowOff>
    </xdr:from>
    <xdr:ext cx="534377" cy="259045"/>
    <xdr:sp macro="" textlink="">
      <xdr:nvSpPr>
        <xdr:cNvPr id="81" name="人件費該当値テキスト"/>
        <xdr:cNvSpPr txBox="1"/>
      </xdr:nvSpPr>
      <xdr:spPr>
        <a:xfrm>
          <a:off x="4686300" y="622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91796</xdr:rowOff>
    </xdr:from>
    <xdr:to>
      <xdr:col>20</xdr:col>
      <xdr:colOff>38100</xdr:colOff>
      <xdr:row>37</xdr:row>
      <xdr:rowOff>21946</xdr:rowOff>
    </xdr:to>
    <xdr:sp macro="" textlink="">
      <xdr:nvSpPr>
        <xdr:cNvPr id="82" name="楕円 81"/>
        <xdr:cNvSpPr/>
      </xdr:nvSpPr>
      <xdr:spPr>
        <a:xfrm>
          <a:off x="3746500" y="626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13073</xdr:rowOff>
    </xdr:from>
    <xdr:ext cx="534377" cy="259045"/>
    <xdr:sp macro="" textlink="">
      <xdr:nvSpPr>
        <xdr:cNvPr id="83" name="テキスト ボックス 82"/>
        <xdr:cNvSpPr txBox="1"/>
      </xdr:nvSpPr>
      <xdr:spPr>
        <a:xfrm>
          <a:off x="3530111" y="635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57791</xdr:rowOff>
    </xdr:from>
    <xdr:to>
      <xdr:col>15</xdr:col>
      <xdr:colOff>101600</xdr:colOff>
      <xdr:row>36</xdr:row>
      <xdr:rowOff>159391</xdr:rowOff>
    </xdr:to>
    <xdr:sp macro="" textlink="">
      <xdr:nvSpPr>
        <xdr:cNvPr id="84" name="楕円 83"/>
        <xdr:cNvSpPr/>
      </xdr:nvSpPr>
      <xdr:spPr>
        <a:xfrm>
          <a:off x="2857500" y="622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150518</xdr:rowOff>
    </xdr:from>
    <xdr:ext cx="534377" cy="259045"/>
    <xdr:sp macro="" textlink="">
      <xdr:nvSpPr>
        <xdr:cNvPr id="85" name="テキスト ボックス 84"/>
        <xdr:cNvSpPr txBox="1"/>
      </xdr:nvSpPr>
      <xdr:spPr>
        <a:xfrm>
          <a:off x="2641111" y="632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59011</xdr:rowOff>
    </xdr:from>
    <xdr:to>
      <xdr:col>10</xdr:col>
      <xdr:colOff>165100</xdr:colOff>
      <xdr:row>36</xdr:row>
      <xdr:rowOff>160611</xdr:rowOff>
    </xdr:to>
    <xdr:sp macro="" textlink="">
      <xdr:nvSpPr>
        <xdr:cNvPr id="86" name="楕円 85"/>
        <xdr:cNvSpPr/>
      </xdr:nvSpPr>
      <xdr:spPr>
        <a:xfrm>
          <a:off x="1968500" y="623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151738</xdr:rowOff>
    </xdr:from>
    <xdr:ext cx="534377" cy="259045"/>
    <xdr:sp macro="" textlink="">
      <xdr:nvSpPr>
        <xdr:cNvPr id="87" name="テキスト ボックス 86"/>
        <xdr:cNvSpPr txBox="1"/>
      </xdr:nvSpPr>
      <xdr:spPr>
        <a:xfrm>
          <a:off x="1752111" y="632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15824</xdr:rowOff>
    </xdr:from>
    <xdr:to>
      <xdr:col>6</xdr:col>
      <xdr:colOff>38100</xdr:colOff>
      <xdr:row>36</xdr:row>
      <xdr:rowOff>117424</xdr:rowOff>
    </xdr:to>
    <xdr:sp macro="" textlink="">
      <xdr:nvSpPr>
        <xdr:cNvPr id="88" name="楕円 87"/>
        <xdr:cNvSpPr/>
      </xdr:nvSpPr>
      <xdr:spPr>
        <a:xfrm>
          <a:off x="1079500" y="618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108551</xdr:rowOff>
    </xdr:from>
    <xdr:ext cx="534377" cy="259045"/>
    <xdr:sp macro="" textlink="">
      <xdr:nvSpPr>
        <xdr:cNvPr id="89" name="テキスト ボックス 88"/>
        <xdr:cNvSpPr txBox="1"/>
      </xdr:nvSpPr>
      <xdr:spPr>
        <a:xfrm>
          <a:off x="863111" y="628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152486</xdr:rowOff>
    </xdr:from>
    <xdr:to>
      <xdr:col>24</xdr:col>
      <xdr:colOff>62865</xdr:colOff>
      <xdr:row>58</xdr:row>
      <xdr:rowOff>50462</xdr:rowOff>
    </xdr:to>
    <xdr:cxnSp macro="">
      <xdr:nvCxnSpPr>
        <xdr:cNvPr id="113" name="直線コネクタ 112"/>
        <xdr:cNvCxnSpPr/>
      </xdr:nvCxnSpPr>
      <xdr:spPr>
        <a:xfrm flipV="1">
          <a:off x="4633595" y="8553536"/>
          <a:ext cx="1270" cy="144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54289</xdr:rowOff>
    </xdr:from>
    <xdr:ext cx="534377" cy="259045"/>
    <xdr:sp macro="" textlink="">
      <xdr:nvSpPr>
        <xdr:cNvPr id="114" name="物件費最小値テキスト"/>
        <xdr:cNvSpPr txBox="1"/>
      </xdr:nvSpPr>
      <xdr:spPr>
        <a:xfrm>
          <a:off x="4686300" y="999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50462</xdr:rowOff>
    </xdr:from>
    <xdr:to>
      <xdr:col>24</xdr:col>
      <xdr:colOff>152400</xdr:colOff>
      <xdr:row>58</xdr:row>
      <xdr:rowOff>50462</xdr:rowOff>
    </xdr:to>
    <xdr:cxnSp macro="">
      <xdr:nvCxnSpPr>
        <xdr:cNvPr id="115" name="直線コネクタ 114"/>
        <xdr:cNvCxnSpPr/>
      </xdr:nvCxnSpPr>
      <xdr:spPr>
        <a:xfrm>
          <a:off x="4546600" y="9994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99163</xdr:rowOff>
    </xdr:from>
    <xdr:ext cx="599010" cy="259045"/>
    <xdr:sp macro="" textlink="">
      <xdr:nvSpPr>
        <xdr:cNvPr id="116" name="物件費最大値テキスト"/>
        <xdr:cNvSpPr txBox="1"/>
      </xdr:nvSpPr>
      <xdr:spPr>
        <a:xfrm>
          <a:off x="4686300" y="8328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152486</xdr:rowOff>
    </xdr:from>
    <xdr:to>
      <xdr:col>24</xdr:col>
      <xdr:colOff>152400</xdr:colOff>
      <xdr:row>49</xdr:row>
      <xdr:rowOff>152486</xdr:rowOff>
    </xdr:to>
    <xdr:cxnSp macro="">
      <xdr:nvCxnSpPr>
        <xdr:cNvPr id="117" name="直線コネクタ 116"/>
        <xdr:cNvCxnSpPr/>
      </xdr:nvCxnSpPr>
      <xdr:spPr>
        <a:xfrm>
          <a:off x="4546600" y="855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12522</xdr:rowOff>
    </xdr:from>
    <xdr:to>
      <xdr:col>24</xdr:col>
      <xdr:colOff>63500</xdr:colOff>
      <xdr:row>58</xdr:row>
      <xdr:rowOff>17479</xdr:rowOff>
    </xdr:to>
    <xdr:cxnSp macro="">
      <xdr:nvCxnSpPr>
        <xdr:cNvPr id="118" name="直線コネクタ 117"/>
        <xdr:cNvCxnSpPr/>
      </xdr:nvCxnSpPr>
      <xdr:spPr>
        <a:xfrm flipV="1">
          <a:off x="3797300" y="9956622"/>
          <a:ext cx="838200" cy="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91222</xdr:rowOff>
    </xdr:from>
    <xdr:ext cx="534377" cy="259045"/>
    <xdr:sp macro="" textlink="">
      <xdr:nvSpPr>
        <xdr:cNvPr id="119" name="物件費平均値テキスト"/>
        <xdr:cNvSpPr txBox="1"/>
      </xdr:nvSpPr>
      <xdr:spPr>
        <a:xfrm>
          <a:off x="4686300" y="9692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68345</xdr:rowOff>
    </xdr:from>
    <xdr:to>
      <xdr:col>24</xdr:col>
      <xdr:colOff>114300</xdr:colOff>
      <xdr:row>57</xdr:row>
      <xdr:rowOff>169945</xdr:rowOff>
    </xdr:to>
    <xdr:sp macro="" textlink="">
      <xdr:nvSpPr>
        <xdr:cNvPr id="120" name="フローチャート: 判断 119"/>
        <xdr:cNvSpPr/>
      </xdr:nvSpPr>
      <xdr:spPr>
        <a:xfrm>
          <a:off x="4584700" y="984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4731</xdr:rowOff>
    </xdr:from>
    <xdr:to>
      <xdr:col>19</xdr:col>
      <xdr:colOff>177800</xdr:colOff>
      <xdr:row>58</xdr:row>
      <xdr:rowOff>17479</xdr:rowOff>
    </xdr:to>
    <xdr:cxnSp macro="">
      <xdr:nvCxnSpPr>
        <xdr:cNvPr id="121" name="直線コネクタ 120"/>
        <xdr:cNvCxnSpPr/>
      </xdr:nvCxnSpPr>
      <xdr:spPr>
        <a:xfrm>
          <a:off x="2908300" y="9948831"/>
          <a:ext cx="889000" cy="1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71873</xdr:rowOff>
    </xdr:from>
    <xdr:to>
      <xdr:col>20</xdr:col>
      <xdr:colOff>38100</xdr:colOff>
      <xdr:row>58</xdr:row>
      <xdr:rowOff>2023</xdr:rowOff>
    </xdr:to>
    <xdr:sp macro="" textlink="">
      <xdr:nvSpPr>
        <xdr:cNvPr id="122" name="フローチャート: 判断 121"/>
        <xdr:cNvSpPr/>
      </xdr:nvSpPr>
      <xdr:spPr>
        <a:xfrm>
          <a:off x="37465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18550</xdr:rowOff>
    </xdr:from>
    <xdr:ext cx="534377" cy="259045"/>
    <xdr:sp macro="" textlink="">
      <xdr:nvSpPr>
        <xdr:cNvPr id="123" name="テキスト ボックス 122"/>
        <xdr:cNvSpPr txBox="1"/>
      </xdr:nvSpPr>
      <xdr:spPr>
        <a:xfrm>
          <a:off x="3530111" y="961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4731</xdr:rowOff>
    </xdr:from>
    <xdr:to>
      <xdr:col>15</xdr:col>
      <xdr:colOff>50800</xdr:colOff>
      <xdr:row>58</xdr:row>
      <xdr:rowOff>10289</xdr:rowOff>
    </xdr:to>
    <xdr:cxnSp macro="">
      <xdr:nvCxnSpPr>
        <xdr:cNvPr id="124" name="直線コネクタ 123"/>
        <xdr:cNvCxnSpPr/>
      </xdr:nvCxnSpPr>
      <xdr:spPr>
        <a:xfrm flipV="1">
          <a:off x="2019300" y="9948831"/>
          <a:ext cx="889000" cy="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69217</xdr:rowOff>
    </xdr:from>
    <xdr:to>
      <xdr:col>15</xdr:col>
      <xdr:colOff>101600</xdr:colOff>
      <xdr:row>57</xdr:row>
      <xdr:rowOff>170817</xdr:rowOff>
    </xdr:to>
    <xdr:sp macro="" textlink="">
      <xdr:nvSpPr>
        <xdr:cNvPr id="125" name="フローチャート: 判断 124"/>
        <xdr:cNvSpPr/>
      </xdr:nvSpPr>
      <xdr:spPr>
        <a:xfrm>
          <a:off x="28575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15894</xdr:rowOff>
    </xdr:from>
    <xdr:ext cx="534377" cy="259045"/>
    <xdr:sp macro="" textlink="">
      <xdr:nvSpPr>
        <xdr:cNvPr id="126" name="テキスト ボックス 125"/>
        <xdr:cNvSpPr txBox="1"/>
      </xdr:nvSpPr>
      <xdr:spPr>
        <a:xfrm>
          <a:off x="2641111" y="961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152410</xdr:rowOff>
    </xdr:from>
    <xdr:to>
      <xdr:col>10</xdr:col>
      <xdr:colOff>114300</xdr:colOff>
      <xdr:row>58</xdr:row>
      <xdr:rowOff>10289</xdr:rowOff>
    </xdr:to>
    <xdr:cxnSp macro="">
      <xdr:nvCxnSpPr>
        <xdr:cNvPr id="127" name="直線コネクタ 126"/>
        <xdr:cNvCxnSpPr/>
      </xdr:nvCxnSpPr>
      <xdr:spPr>
        <a:xfrm>
          <a:off x="1130300" y="9925060"/>
          <a:ext cx="889000" cy="2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67827</xdr:rowOff>
    </xdr:from>
    <xdr:to>
      <xdr:col>10</xdr:col>
      <xdr:colOff>165100</xdr:colOff>
      <xdr:row>57</xdr:row>
      <xdr:rowOff>169427</xdr:rowOff>
    </xdr:to>
    <xdr:sp macro="" textlink="">
      <xdr:nvSpPr>
        <xdr:cNvPr id="128" name="フローチャート: 判断 127"/>
        <xdr:cNvSpPr/>
      </xdr:nvSpPr>
      <xdr:spPr>
        <a:xfrm>
          <a:off x="1968500" y="984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14504</xdr:rowOff>
    </xdr:from>
    <xdr:ext cx="534377" cy="259045"/>
    <xdr:sp macro="" textlink="">
      <xdr:nvSpPr>
        <xdr:cNvPr id="129" name="テキスト ボックス 128"/>
        <xdr:cNvSpPr txBox="1"/>
      </xdr:nvSpPr>
      <xdr:spPr>
        <a:xfrm>
          <a:off x="1752111" y="961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69938</xdr:rowOff>
    </xdr:from>
    <xdr:to>
      <xdr:col>6</xdr:col>
      <xdr:colOff>38100</xdr:colOff>
      <xdr:row>58</xdr:row>
      <xdr:rowOff>88</xdr:rowOff>
    </xdr:to>
    <xdr:sp macro="" textlink="">
      <xdr:nvSpPr>
        <xdr:cNvPr id="130" name="フローチャート: 判断 129"/>
        <xdr:cNvSpPr/>
      </xdr:nvSpPr>
      <xdr:spPr>
        <a:xfrm>
          <a:off x="1079500" y="984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16615</xdr:rowOff>
    </xdr:from>
    <xdr:ext cx="534377" cy="259045"/>
    <xdr:sp macro="" textlink="">
      <xdr:nvSpPr>
        <xdr:cNvPr id="131" name="テキスト ボックス 130"/>
        <xdr:cNvSpPr txBox="1"/>
      </xdr:nvSpPr>
      <xdr:spPr>
        <a:xfrm>
          <a:off x="863111" y="961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133172</xdr:rowOff>
    </xdr:from>
    <xdr:to>
      <xdr:col>24</xdr:col>
      <xdr:colOff>114300</xdr:colOff>
      <xdr:row>58</xdr:row>
      <xdr:rowOff>63322</xdr:rowOff>
    </xdr:to>
    <xdr:sp macro="" textlink="">
      <xdr:nvSpPr>
        <xdr:cNvPr id="137" name="楕円 136"/>
        <xdr:cNvSpPr/>
      </xdr:nvSpPr>
      <xdr:spPr>
        <a:xfrm>
          <a:off x="4584700" y="990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48099</xdr:rowOff>
    </xdr:from>
    <xdr:ext cx="534377" cy="259045"/>
    <xdr:sp macro="" textlink="">
      <xdr:nvSpPr>
        <xdr:cNvPr id="138" name="物件費該当値テキスト"/>
        <xdr:cNvSpPr txBox="1"/>
      </xdr:nvSpPr>
      <xdr:spPr>
        <a:xfrm>
          <a:off x="4686300" y="982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138129</xdr:rowOff>
    </xdr:from>
    <xdr:to>
      <xdr:col>20</xdr:col>
      <xdr:colOff>38100</xdr:colOff>
      <xdr:row>58</xdr:row>
      <xdr:rowOff>68279</xdr:rowOff>
    </xdr:to>
    <xdr:sp macro="" textlink="">
      <xdr:nvSpPr>
        <xdr:cNvPr id="139" name="楕円 138"/>
        <xdr:cNvSpPr/>
      </xdr:nvSpPr>
      <xdr:spPr>
        <a:xfrm>
          <a:off x="3746500" y="991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59406</xdr:rowOff>
    </xdr:from>
    <xdr:ext cx="534377" cy="259045"/>
    <xdr:sp macro="" textlink="">
      <xdr:nvSpPr>
        <xdr:cNvPr id="140" name="テキスト ボックス 139"/>
        <xdr:cNvSpPr txBox="1"/>
      </xdr:nvSpPr>
      <xdr:spPr>
        <a:xfrm>
          <a:off x="3530111" y="1000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125381</xdr:rowOff>
    </xdr:from>
    <xdr:to>
      <xdr:col>15</xdr:col>
      <xdr:colOff>101600</xdr:colOff>
      <xdr:row>58</xdr:row>
      <xdr:rowOff>55531</xdr:rowOff>
    </xdr:to>
    <xdr:sp macro="" textlink="">
      <xdr:nvSpPr>
        <xdr:cNvPr id="141" name="楕円 140"/>
        <xdr:cNvSpPr/>
      </xdr:nvSpPr>
      <xdr:spPr>
        <a:xfrm>
          <a:off x="2857500" y="989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46658</xdr:rowOff>
    </xdr:from>
    <xdr:ext cx="534377" cy="259045"/>
    <xdr:sp macro="" textlink="">
      <xdr:nvSpPr>
        <xdr:cNvPr id="142" name="テキスト ボックス 141"/>
        <xdr:cNvSpPr txBox="1"/>
      </xdr:nvSpPr>
      <xdr:spPr>
        <a:xfrm>
          <a:off x="2641111" y="999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130939</xdr:rowOff>
    </xdr:from>
    <xdr:to>
      <xdr:col>10</xdr:col>
      <xdr:colOff>165100</xdr:colOff>
      <xdr:row>58</xdr:row>
      <xdr:rowOff>61089</xdr:rowOff>
    </xdr:to>
    <xdr:sp macro="" textlink="">
      <xdr:nvSpPr>
        <xdr:cNvPr id="143" name="楕円 142"/>
        <xdr:cNvSpPr/>
      </xdr:nvSpPr>
      <xdr:spPr>
        <a:xfrm>
          <a:off x="1968500" y="990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52216</xdr:rowOff>
    </xdr:from>
    <xdr:ext cx="534377" cy="259045"/>
    <xdr:sp macro="" textlink="">
      <xdr:nvSpPr>
        <xdr:cNvPr id="144" name="テキスト ボックス 143"/>
        <xdr:cNvSpPr txBox="1"/>
      </xdr:nvSpPr>
      <xdr:spPr>
        <a:xfrm>
          <a:off x="1752111" y="999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101610</xdr:rowOff>
    </xdr:from>
    <xdr:to>
      <xdr:col>6</xdr:col>
      <xdr:colOff>38100</xdr:colOff>
      <xdr:row>58</xdr:row>
      <xdr:rowOff>31760</xdr:rowOff>
    </xdr:to>
    <xdr:sp macro="" textlink="">
      <xdr:nvSpPr>
        <xdr:cNvPr id="145" name="楕円 144"/>
        <xdr:cNvSpPr/>
      </xdr:nvSpPr>
      <xdr:spPr>
        <a:xfrm>
          <a:off x="1079500" y="987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22887</xdr:rowOff>
    </xdr:from>
    <xdr:ext cx="534377" cy="259045"/>
    <xdr:sp macro="" textlink="">
      <xdr:nvSpPr>
        <xdr:cNvPr id="146" name="テキスト ボックス 145"/>
        <xdr:cNvSpPr txBox="1"/>
      </xdr:nvSpPr>
      <xdr:spPr>
        <a:xfrm>
          <a:off x="863111" y="996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123078</xdr:rowOff>
    </xdr:from>
    <xdr:to>
      <xdr:col>24</xdr:col>
      <xdr:colOff>62865</xdr:colOff>
      <xdr:row>79</xdr:row>
      <xdr:rowOff>80198</xdr:rowOff>
    </xdr:to>
    <xdr:cxnSp macro="">
      <xdr:nvCxnSpPr>
        <xdr:cNvPr id="172" name="直線コネクタ 171"/>
        <xdr:cNvCxnSpPr/>
      </xdr:nvCxnSpPr>
      <xdr:spPr>
        <a:xfrm flipV="1">
          <a:off x="4633595" y="12124578"/>
          <a:ext cx="1270" cy="150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84025</xdr:rowOff>
    </xdr:from>
    <xdr:ext cx="378565" cy="259045"/>
    <xdr:sp macro="" textlink="">
      <xdr:nvSpPr>
        <xdr:cNvPr id="173" name="維持補修費最小値テキスト"/>
        <xdr:cNvSpPr txBox="1"/>
      </xdr:nvSpPr>
      <xdr:spPr>
        <a:xfrm>
          <a:off x="4686300" y="13628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80198</xdr:rowOff>
    </xdr:from>
    <xdr:to>
      <xdr:col>24</xdr:col>
      <xdr:colOff>152400</xdr:colOff>
      <xdr:row>79</xdr:row>
      <xdr:rowOff>80198</xdr:rowOff>
    </xdr:to>
    <xdr:cxnSp macro="">
      <xdr:nvCxnSpPr>
        <xdr:cNvPr id="174" name="直線コネクタ 173"/>
        <xdr:cNvCxnSpPr/>
      </xdr:nvCxnSpPr>
      <xdr:spPr>
        <a:xfrm>
          <a:off x="4546600" y="13624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69755</xdr:rowOff>
    </xdr:from>
    <xdr:ext cx="534377" cy="259045"/>
    <xdr:sp macro="" textlink="">
      <xdr:nvSpPr>
        <xdr:cNvPr id="175" name="維持補修費最大値テキスト"/>
        <xdr:cNvSpPr txBox="1"/>
      </xdr:nvSpPr>
      <xdr:spPr>
        <a:xfrm>
          <a:off x="4686300" y="1189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123078</xdr:rowOff>
    </xdr:from>
    <xdr:to>
      <xdr:col>24</xdr:col>
      <xdr:colOff>152400</xdr:colOff>
      <xdr:row>70</xdr:row>
      <xdr:rowOff>123078</xdr:rowOff>
    </xdr:to>
    <xdr:cxnSp macro="">
      <xdr:nvCxnSpPr>
        <xdr:cNvPr id="176" name="直線コネクタ 175"/>
        <xdr:cNvCxnSpPr/>
      </xdr:nvCxnSpPr>
      <xdr:spPr>
        <a:xfrm>
          <a:off x="4546600" y="1212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133854</xdr:rowOff>
    </xdr:from>
    <xdr:to>
      <xdr:col>24</xdr:col>
      <xdr:colOff>63500</xdr:colOff>
      <xdr:row>78</xdr:row>
      <xdr:rowOff>155310</xdr:rowOff>
    </xdr:to>
    <xdr:cxnSp macro="">
      <xdr:nvCxnSpPr>
        <xdr:cNvPr id="177" name="直線コネクタ 176"/>
        <xdr:cNvCxnSpPr/>
      </xdr:nvCxnSpPr>
      <xdr:spPr>
        <a:xfrm flipV="1">
          <a:off x="3797300" y="13506954"/>
          <a:ext cx="838200" cy="2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7013</xdr:rowOff>
    </xdr:from>
    <xdr:ext cx="469744" cy="259045"/>
    <xdr:sp macro="" textlink="">
      <xdr:nvSpPr>
        <xdr:cNvPr id="178"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155586</xdr:rowOff>
    </xdr:from>
    <xdr:to>
      <xdr:col>24</xdr:col>
      <xdr:colOff>114300</xdr:colOff>
      <xdr:row>78</xdr:row>
      <xdr:rowOff>85736</xdr:rowOff>
    </xdr:to>
    <xdr:sp macro="" textlink="">
      <xdr:nvSpPr>
        <xdr:cNvPr id="179" name="フローチャート: 判断 178"/>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155310</xdr:rowOff>
    </xdr:from>
    <xdr:to>
      <xdr:col>19</xdr:col>
      <xdr:colOff>177800</xdr:colOff>
      <xdr:row>79</xdr:row>
      <xdr:rowOff>9496</xdr:rowOff>
    </xdr:to>
    <xdr:cxnSp macro="">
      <xdr:nvCxnSpPr>
        <xdr:cNvPr id="180" name="直線コネクタ 179"/>
        <xdr:cNvCxnSpPr/>
      </xdr:nvCxnSpPr>
      <xdr:spPr>
        <a:xfrm flipV="1">
          <a:off x="2908300" y="13528410"/>
          <a:ext cx="889000" cy="2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34265</xdr:rowOff>
    </xdr:from>
    <xdr:to>
      <xdr:col>20</xdr:col>
      <xdr:colOff>38100</xdr:colOff>
      <xdr:row>78</xdr:row>
      <xdr:rowOff>135865</xdr:rowOff>
    </xdr:to>
    <xdr:sp macro="" textlink="">
      <xdr:nvSpPr>
        <xdr:cNvPr id="181" name="フローチャート: 判断 180"/>
        <xdr:cNvSpPr/>
      </xdr:nvSpPr>
      <xdr:spPr>
        <a:xfrm>
          <a:off x="3746500" y="1340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152392</xdr:rowOff>
    </xdr:from>
    <xdr:ext cx="469744" cy="259045"/>
    <xdr:sp macro="" textlink="">
      <xdr:nvSpPr>
        <xdr:cNvPr id="182" name="テキスト ボックス 181"/>
        <xdr:cNvSpPr txBox="1"/>
      </xdr:nvSpPr>
      <xdr:spPr>
        <a:xfrm>
          <a:off x="3562428" y="1318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162201</xdr:rowOff>
    </xdr:from>
    <xdr:to>
      <xdr:col>15</xdr:col>
      <xdr:colOff>50800</xdr:colOff>
      <xdr:row>79</xdr:row>
      <xdr:rowOff>9496</xdr:rowOff>
    </xdr:to>
    <xdr:cxnSp macro="">
      <xdr:nvCxnSpPr>
        <xdr:cNvPr id="183" name="直線コネクタ 182"/>
        <xdr:cNvCxnSpPr/>
      </xdr:nvCxnSpPr>
      <xdr:spPr>
        <a:xfrm>
          <a:off x="2019300" y="13535301"/>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37531</xdr:rowOff>
    </xdr:from>
    <xdr:to>
      <xdr:col>15</xdr:col>
      <xdr:colOff>101600</xdr:colOff>
      <xdr:row>78</xdr:row>
      <xdr:rowOff>139131</xdr:rowOff>
    </xdr:to>
    <xdr:sp macro="" textlink="">
      <xdr:nvSpPr>
        <xdr:cNvPr id="184" name="フローチャート: 判断 183"/>
        <xdr:cNvSpPr/>
      </xdr:nvSpPr>
      <xdr:spPr>
        <a:xfrm>
          <a:off x="2857500" y="1341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155658</xdr:rowOff>
    </xdr:from>
    <xdr:ext cx="469744" cy="259045"/>
    <xdr:sp macro="" textlink="">
      <xdr:nvSpPr>
        <xdr:cNvPr id="185" name="テキスト ボックス 184"/>
        <xdr:cNvSpPr txBox="1"/>
      </xdr:nvSpPr>
      <xdr:spPr>
        <a:xfrm>
          <a:off x="2673428" y="1318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154592</xdr:rowOff>
    </xdr:from>
    <xdr:to>
      <xdr:col>10</xdr:col>
      <xdr:colOff>114300</xdr:colOff>
      <xdr:row>78</xdr:row>
      <xdr:rowOff>162201</xdr:rowOff>
    </xdr:to>
    <xdr:cxnSp macro="">
      <xdr:nvCxnSpPr>
        <xdr:cNvPr id="186" name="直線コネクタ 185"/>
        <xdr:cNvCxnSpPr/>
      </xdr:nvCxnSpPr>
      <xdr:spPr>
        <a:xfrm>
          <a:off x="1130300" y="13527692"/>
          <a:ext cx="889000" cy="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163195</xdr:rowOff>
    </xdr:from>
    <xdr:to>
      <xdr:col>10</xdr:col>
      <xdr:colOff>165100</xdr:colOff>
      <xdr:row>78</xdr:row>
      <xdr:rowOff>93345</xdr:rowOff>
    </xdr:to>
    <xdr:sp macro="" textlink="">
      <xdr:nvSpPr>
        <xdr:cNvPr id="187" name="フローチャート: 判断 186"/>
        <xdr:cNvSpPr/>
      </xdr:nvSpPr>
      <xdr:spPr>
        <a:xfrm>
          <a:off x="1968500" y="1336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109872</xdr:rowOff>
    </xdr:from>
    <xdr:ext cx="469744" cy="259045"/>
    <xdr:sp macro="" textlink="">
      <xdr:nvSpPr>
        <xdr:cNvPr id="188" name="テキスト ボックス 187"/>
        <xdr:cNvSpPr txBox="1"/>
      </xdr:nvSpPr>
      <xdr:spPr>
        <a:xfrm>
          <a:off x="1784428" y="1314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17120</xdr:rowOff>
    </xdr:from>
    <xdr:to>
      <xdr:col>6</xdr:col>
      <xdr:colOff>38100</xdr:colOff>
      <xdr:row>78</xdr:row>
      <xdr:rowOff>118720</xdr:rowOff>
    </xdr:to>
    <xdr:sp macro="" textlink="">
      <xdr:nvSpPr>
        <xdr:cNvPr id="189" name="フローチャート: 判断 188"/>
        <xdr:cNvSpPr/>
      </xdr:nvSpPr>
      <xdr:spPr>
        <a:xfrm>
          <a:off x="1079500" y="133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135247</xdr:rowOff>
    </xdr:from>
    <xdr:ext cx="469744" cy="259045"/>
    <xdr:sp macro="" textlink="">
      <xdr:nvSpPr>
        <xdr:cNvPr id="190" name="テキスト ボックス 189"/>
        <xdr:cNvSpPr txBox="1"/>
      </xdr:nvSpPr>
      <xdr:spPr>
        <a:xfrm>
          <a:off x="895428" y="1316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83054</xdr:rowOff>
    </xdr:from>
    <xdr:to>
      <xdr:col>24</xdr:col>
      <xdr:colOff>114300</xdr:colOff>
      <xdr:row>79</xdr:row>
      <xdr:rowOff>13204</xdr:rowOff>
    </xdr:to>
    <xdr:sp macro="" textlink="">
      <xdr:nvSpPr>
        <xdr:cNvPr id="196" name="楕円 195"/>
        <xdr:cNvSpPr/>
      </xdr:nvSpPr>
      <xdr:spPr>
        <a:xfrm>
          <a:off x="4584700" y="1345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169431</xdr:rowOff>
    </xdr:from>
    <xdr:ext cx="469744" cy="259045"/>
    <xdr:sp macro="" textlink="">
      <xdr:nvSpPr>
        <xdr:cNvPr id="197" name="維持補修費該当値テキスト"/>
        <xdr:cNvSpPr txBox="1"/>
      </xdr:nvSpPr>
      <xdr:spPr>
        <a:xfrm>
          <a:off x="4686300" y="1337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104510</xdr:rowOff>
    </xdr:from>
    <xdr:to>
      <xdr:col>20</xdr:col>
      <xdr:colOff>38100</xdr:colOff>
      <xdr:row>79</xdr:row>
      <xdr:rowOff>34660</xdr:rowOff>
    </xdr:to>
    <xdr:sp macro="" textlink="">
      <xdr:nvSpPr>
        <xdr:cNvPr id="198" name="楕円 197"/>
        <xdr:cNvSpPr/>
      </xdr:nvSpPr>
      <xdr:spPr>
        <a:xfrm>
          <a:off x="3746500" y="134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25787</xdr:rowOff>
    </xdr:from>
    <xdr:ext cx="469744" cy="259045"/>
    <xdr:sp macro="" textlink="">
      <xdr:nvSpPr>
        <xdr:cNvPr id="199" name="テキスト ボックス 198"/>
        <xdr:cNvSpPr txBox="1"/>
      </xdr:nvSpPr>
      <xdr:spPr>
        <a:xfrm>
          <a:off x="3562428" y="1357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130146</xdr:rowOff>
    </xdr:from>
    <xdr:to>
      <xdr:col>15</xdr:col>
      <xdr:colOff>101600</xdr:colOff>
      <xdr:row>79</xdr:row>
      <xdr:rowOff>60296</xdr:rowOff>
    </xdr:to>
    <xdr:sp macro="" textlink="">
      <xdr:nvSpPr>
        <xdr:cNvPr id="200" name="楕円 199"/>
        <xdr:cNvSpPr/>
      </xdr:nvSpPr>
      <xdr:spPr>
        <a:xfrm>
          <a:off x="2857500" y="1350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51423</xdr:rowOff>
    </xdr:from>
    <xdr:ext cx="469744" cy="259045"/>
    <xdr:sp macro="" textlink="">
      <xdr:nvSpPr>
        <xdr:cNvPr id="201" name="テキスト ボックス 200"/>
        <xdr:cNvSpPr txBox="1"/>
      </xdr:nvSpPr>
      <xdr:spPr>
        <a:xfrm>
          <a:off x="2673428" y="13595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111401</xdr:rowOff>
    </xdr:from>
    <xdr:to>
      <xdr:col>10</xdr:col>
      <xdr:colOff>165100</xdr:colOff>
      <xdr:row>79</xdr:row>
      <xdr:rowOff>41551</xdr:rowOff>
    </xdr:to>
    <xdr:sp macro="" textlink="">
      <xdr:nvSpPr>
        <xdr:cNvPr id="202" name="楕円 201"/>
        <xdr:cNvSpPr/>
      </xdr:nvSpPr>
      <xdr:spPr>
        <a:xfrm>
          <a:off x="1968500" y="1348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32678</xdr:rowOff>
    </xdr:from>
    <xdr:ext cx="469744" cy="259045"/>
    <xdr:sp macro="" textlink="">
      <xdr:nvSpPr>
        <xdr:cNvPr id="203" name="テキスト ボックス 202"/>
        <xdr:cNvSpPr txBox="1"/>
      </xdr:nvSpPr>
      <xdr:spPr>
        <a:xfrm>
          <a:off x="1784428" y="1357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103792</xdr:rowOff>
    </xdr:from>
    <xdr:to>
      <xdr:col>6</xdr:col>
      <xdr:colOff>38100</xdr:colOff>
      <xdr:row>79</xdr:row>
      <xdr:rowOff>33942</xdr:rowOff>
    </xdr:to>
    <xdr:sp macro="" textlink="">
      <xdr:nvSpPr>
        <xdr:cNvPr id="204" name="楕円 203"/>
        <xdr:cNvSpPr/>
      </xdr:nvSpPr>
      <xdr:spPr>
        <a:xfrm>
          <a:off x="1079500" y="1347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25069</xdr:rowOff>
    </xdr:from>
    <xdr:ext cx="469744" cy="259045"/>
    <xdr:sp macro="" textlink="">
      <xdr:nvSpPr>
        <xdr:cNvPr id="205" name="テキスト ボックス 204"/>
        <xdr:cNvSpPr txBox="1"/>
      </xdr:nvSpPr>
      <xdr:spPr>
        <a:xfrm>
          <a:off x="895428" y="13569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168008</xdr:rowOff>
    </xdr:from>
    <xdr:to>
      <xdr:col>24</xdr:col>
      <xdr:colOff>62865</xdr:colOff>
      <xdr:row>98</xdr:row>
      <xdr:rowOff>9303</xdr:rowOff>
    </xdr:to>
    <xdr:cxnSp macro="">
      <xdr:nvCxnSpPr>
        <xdr:cNvPr id="230" name="直線コネクタ 229"/>
        <xdr:cNvCxnSpPr/>
      </xdr:nvCxnSpPr>
      <xdr:spPr>
        <a:xfrm flipV="1">
          <a:off x="4633595" y="15427058"/>
          <a:ext cx="1270" cy="138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13130</xdr:rowOff>
    </xdr:from>
    <xdr:ext cx="534377" cy="259045"/>
    <xdr:sp macro="" textlink="">
      <xdr:nvSpPr>
        <xdr:cNvPr id="231" name="扶助費最小値テキスト"/>
        <xdr:cNvSpPr txBox="1"/>
      </xdr:nvSpPr>
      <xdr:spPr>
        <a:xfrm>
          <a:off x="4686300" y="1681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9303</xdr:rowOff>
    </xdr:from>
    <xdr:to>
      <xdr:col>24</xdr:col>
      <xdr:colOff>152400</xdr:colOff>
      <xdr:row>98</xdr:row>
      <xdr:rowOff>9303</xdr:rowOff>
    </xdr:to>
    <xdr:cxnSp macro="">
      <xdr:nvCxnSpPr>
        <xdr:cNvPr id="232" name="直線コネクタ 231"/>
        <xdr:cNvCxnSpPr/>
      </xdr:nvCxnSpPr>
      <xdr:spPr>
        <a:xfrm>
          <a:off x="4546600" y="1681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114685</xdr:rowOff>
    </xdr:from>
    <xdr:ext cx="599010" cy="259045"/>
    <xdr:sp macro="" textlink="">
      <xdr:nvSpPr>
        <xdr:cNvPr id="233" name="扶助費最大値テキスト"/>
        <xdr:cNvSpPr txBox="1"/>
      </xdr:nvSpPr>
      <xdr:spPr>
        <a:xfrm>
          <a:off x="4686300" y="1520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168008</xdr:rowOff>
    </xdr:from>
    <xdr:to>
      <xdr:col>24</xdr:col>
      <xdr:colOff>152400</xdr:colOff>
      <xdr:row>89</xdr:row>
      <xdr:rowOff>168008</xdr:rowOff>
    </xdr:to>
    <xdr:cxnSp macro="">
      <xdr:nvCxnSpPr>
        <xdr:cNvPr id="234" name="直線コネクタ 233"/>
        <xdr:cNvCxnSpPr/>
      </xdr:nvCxnSpPr>
      <xdr:spPr>
        <a:xfrm>
          <a:off x="4546600" y="1542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120459</xdr:rowOff>
    </xdr:from>
    <xdr:to>
      <xdr:col>24</xdr:col>
      <xdr:colOff>63500</xdr:colOff>
      <xdr:row>95</xdr:row>
      <xdr:rowOff>19019</xdr:rowOff>
    </xdr:to>
    <xdr:cxnSp macro="">
      <xdr:nvCxnSpPr>
        <xdr:cNvPr id="235" name="直線コネクタ 234"/>
        <xdr:cNvCxnSpPr/>
      </xdr:nvCxnSpPr>
      <xdr:spPr>
        <a:xfrm flipV="1">
          <a:off x="3797300" y="16236759"/>
          <a:ext cx="838200" cy="7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88586</xdr:rowOff>
    </xdr:from>
    <xdr:ext cx="534377" cy="259045"/>
    <xdr:sp macro="" textlink="">
      <xdr:nvSpPr>
        <xdr:cNvPr id="236" name="扶助費平均値テキスト"/>
        <xdr:cNvSpPr txBox="1"/>
      </xdr:nvSpPr>
      <xdr:spPr>
        <a:xfrm>
          <a:off x="4686300" y="16204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110159</xdr:rowOff>
    </xdr:from>
    <xdr:to>
      <xdr:col>24</xdr:col>
      <xdr:colOff>114300</xdr:colOff>
      <xdr:row>95</xdr:row>
      <xdr:rowOff>40309</xdr:rowOff>
    </xdr:to>
    <xdr:sp macro="" textlink="">
      <xdr:nvSpPr>
        <xdr:cNvPr id="237" name="フローチャート: 判断 236"/>
        <xdr:cNvSpPr/>
      </xdr:nvSpPr>
      <xdr:spPr>
        <a:xfrm>
          <a:off x="45847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19019</xdr:rowOff>
    </xdr:from>
    <xdr:to>
      <xdr:col>19</xdr:col>
      <xdr:colOff>177800</xdr:colOff>
      <xdr:row>95</xdr:row>
      <xdr:rowOff>139224</xdr:rowOff>
    </xdr:to>
    <xdr:cxnSp macro="">
      <xdr:nvCxnSpPr>
        <xdr:cNvPr id="238" name="直線コネクタ 237"/>
        <xdr:cNvCxnSpPr/>
      </xdr:nvCxnSpPr>
      <xdr:spPr>
        <a:xfrm flipV="1">
          <a:off x="2908300" y="16306769"/>
          <a:ext cx="889000" cy="120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127629</xdr:rowOff>
    </xdr:from>
    <xdr:to>
      <xdr:col>20</xdr:col>
      <xdr:colOff>38100</xdr:colOff>
      <xdr:row>95</xdr:row>
      <xdr:rowOff>57779</xdr:rowOff>
    </xdr:to>
    <xdr:sp macro="" textlink="">
      <xdr:nvSpPr>
        <xdr:cNvPr id="239" name="フローチャート: 判断 238"/>
        <xdr:cNvSpPr/>
      </xdr:nvSpPr>
      <xdr:spPr>
        <a:xfrm>
          <a:off x="3746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74306</xdr:rowOff>
    </xdr:from>
    <xdr:ext cx="534377" cy="259045"/>
    <xdr:sp macro="" textlink="">
      <xdr:nvSpPr>
        <xdr:cNvPr id="240" name="テキスト ボックス 239"/>
        <xdr:cNvSpPr txBox="1"/>
      </xdr:nvSpPr>
      <xdr:spPr>
        <a:xfrm>
          <a:off x="3530111" y="1601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139224</xdr:rowOff>
    </xdr:from>
    <xdr:to>
      <xdr:col>15</xdr:col>
      <xdr:colOff>50800</xdr:colOff>
      <xdr:row>96</xdr:row>
      <xdr:rowOff>55327</xdr:rowOff>
    </xdr:to>
    <xdr:cxnSp macro="">
      <xdr:nvCxnSpPr>
        <xdr:cNvPr id="241" name="直線コネクタ 240"/>
        <xdr:cNvCxnSpPr/>
      </xdr:nvCxnSpPr>
      <xdr:spPr>
        <a:xfrm flipV="1">
          <a:off x="2019300" y="16426974"/>
          <a:ext cx="889000" cy="8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25730</xdr:rowOff>
    </xdr:from>
    <xdr:to>
      <xdr:col>15</xdr:col>
      <xdr:colOff>101600</xdr:colOff>
      <xdr:row>95</xdr:row>
      <xdr:rowOff>127330</xdr:rowOff>
    </xdr:to>
    <xdr:sp macro="" textlink="">
      <xdr:nvSpPr>
        <xdr:cNvPr id="242" name="フローチャート: 判断 241"/>
        <xdr:cNvSpPr/>
      </xdr:nvSpPr>
      <xdr:spPr>
        <a:xfrm>
          <a:off x="2857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143857</xdr:rowOff>
    </xdr:from>
    <xdr:ext cx="534377" cy="259045"/>
    <xdr:sp macro="" textlink="">
      <xdr:nvSpPr>
        <xdr:cNvPr id="243" name="テキスト ボックス 242"/>
        <xdr:cNvSpPr txBox="1"/>
      </xdr:nvSpPr>
      <xdr:spPr>
        <a:xfrm>
          <a:off x="2641111" y="1608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55327</xdr:rowOff>
    </xdr:from>
    <xdr:to>
      <xdr:col>10</xdr:col>
      <xdr:colOff>114300</xdr:colOff>
      <xdr:row>96</xdr:row>
      <xdr:rowOff>142766</xdr:rowOff>
    </xdr:to>
    <xdr:cxnSp macro="">
      <xdr:nvCxnSpPr>
        <xdr:cNvPr id="244" name="直線コネクタ 243"/>
        <xdr:cNvCxnSpPr/>
      </xdr:nvCxnSpPr>
      <xdr:spPr>
        <a:xfrm flipV="1">
          <a:off x="1130300" y="16514527"/>
          <a:ext cx="889000" cy="8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160071</xdr:rowOff>
    </xdr:from>
    <xdr:to>
      <xdr:col>10</xdr:col>
      <xdr:colOff>165100</xdr:colOff>
      <xdr:row>95</xdr:row>
      <xdr:rowOff>90221</xdr:rowOff>
    </xdr:to>
    <xdr:sp macro="" textlink="">
      <xdr:nvSpPr>
        <xdr:cNvPr id="245" name="フローチャート: 判断 244"/>
        <xdr:cNvSpPr/>
      </xdr:nvSpPr>
      <xdr:spPr>
        <a:xfrm>
          <a:off x="1968500" y="1627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106748</xdr:rowOff>
    </xdr:from>
    <xdr:ext cx="534377" cy="259045"/>
    <xdr:sp macro="" textlink="">
      <xdr:nvSpPr>
        <xdr:cNvPr id="246" name="テキスト ボックス 245"/>
        <xdr:cNvSpPr txBox="1"/>
      </xdr:nvSpPr>
      <xdr:spPr>
        <a:xfrm>
          <a:off x="1752111" y="1605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100712</xdr:rowOff>
    </xdr:from>
    <xdr:to>
      <xdr:col>6</xdr:col>
      <xdr:colOff>38100</xdr:colOff>
      <xdr:row>96</xdr:row>
      <xdr:rowOff>30862</xdr:rowOff>
    </xdr:to>
    <xdr:sp macro="" textlink="">
      <xdr:nvSpPr>
        <xdr:cNvPr id="247" name="フローチャート: 判断 246"/>
        <xdr:cNvSpPr/>
      </xdr:nvSpPr>
      <xdr:spPr>
        <a:xfrm>
          <a:off x="1079500" y="163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47389</xdr:rowOff>
    </xdr:from>
    <xdr:ext cx="534377" cy="259045"/>
    <xdr:sp macro="" textlink="">
      <xdr:nvSpPr>
        <xdr:cNvPr id="248" name="テキスト ボックス 247"/>
        <xdr:cNvSpPr txBox="1"/>
      </xdr:nvSpPr>
      <xdr:spPr>
        <a:xfrm>
          <a:off x="863111" y="1616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69659</xdr:rowOff>
    </xdr:from>
    <xdr:to>
      <xdr:col>24</xdr:col>
      <xdr:colOff>114300</xdr:colOff>
      <xdr:row>94</xdr:row>
      <xdr:rowOff>171259</xdr:rowOff>
    </xdr:to>
    <xdr:sp macro="" textlink="">
      <xdr:nvSpPr>
        <xdr:cNvPr id="254" name="楕円 253"/>
        <xdr:cNvSpPr/>
      </xdr:nvSpPr>
      <xdr:spPr>
        <a:xfrm>
          <a:off x="4584700" y="1618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92536</xdr:rowOff>
    </xdr:from>
    <xdr:ext cx="534377" cy="259045"/>
    <xdr:sp macro="" textlink="">
      <xdr:nvSpPr>
        <xdr:cNvPr id="255" name="扶助費該当値テキスト"/>
        <xdr:cNvSpPr txBox="1"/>
      </xdr:nvSpPr>
      <xdr:spPr>
        <a:xfrm>
          <a:off x="4686300" y="1603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139669</xdr:rowOff>
    </xdr:from>
    <xdr:to>
      <xdr:col>20</xdr:col>
      <xdr:colOff>38100</xdr:colOff>
      <xdr:row>95</xdr:row>
      <xdr:rowOff>69819</xdr:rowOff>
    </xdr:to>
    <xdr:sp macro="" textlink="">
      <xdr:nvSpPr>
        <xdr:cNvPr id="256" name="楕円 255"/>
        <xdr:cNvSpPr/>
      </xdr:nvSpPr>
      <xdr:spPr>
        <a:xfrm>
          <a:off x="3746500" y="1625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60946</xdr:rowOff>
    </xdr:from>
    <xdr:ext cx="534377" cy="259045"/>
    <xdr:sp macro="" textlink="">
      <xdr:nvSpPr>
        <xdr:cNvPr id="257" name="テキスト ボックス 256"/>
        <xdr:cNvSpPr txBox="1"/>
      </xdr:nvSpPr>
      <xdr:spPr>
        <a:xfrm>
          <a:off x="3530111" y="1634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88424</xdr:rowOff>
    </xdr:from>
    <xdr:to>
      <xdr:col>15</xdr:col>
      <xdr:colOff>101600</xdr:colOff>
      <xdr:row>96</xdr:row>
      <xdr:rowOff>18574</xdr:rowOff>
    </xdr:to>
    <xdr:sp macro="" textlink="">
      <xdr:nvSpPr>
        <xdr:cNvPr id="258" name="楕円 257"/>
        <xdr:cNvSpPr/>
      </xdr:nvSpPr>
      <xdr:spPr>
        <a:xfrm>
          <a:off x="2857500" y="1637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9701</xdr:rowOff>
    </xdr:from>
    <xdr:ext cx="534377" cy="259045"/>
    <xdr:sp macro="" textlink="">
      <xdr:nvSpPr>
        <xdr:cNvPr id="259" name="テキスト ボックス 258"/>
        <xdr:cNvSpPr txBox="1"/>
      </xdr:nvSpPr>
      <xdr:spPr>
        <a:xfrm>
          <a:off x="2641111" y="164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4527</xdr:rowOff>
    </xdr:from>
    <xdr:to>
      <xdr:col>10</xdr:col>
      <xdr:colOff>165100</xdr:colOff>
      <xdr:row>96</xdr:row>
      <xdr:rowOff>106127</xdr:rowOff>
    </xdr:to>
    <xdr:sp macro="" textlink="">
      <xdr:nvSpPr>
        <xdr:cNvPr id="260" name="楕円 259"/>
        <xdr:cNvSpPr/>
      </xdr:nvSpPr>
      <xdr:spPr>
        <a:xfrm>
          <a:off x="1968500" y="1646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97254</xdr:rowOff>
    </xdr:from>
    <xdr:ext cx="534377" cy="259045"/>
    <xdr:sp macro="" textlink="">
      <xdr:nvSpPr>
        <xdr:cNvPr id="261" name="テキスト ボックス 260"/>
        <xdr:cNvSpPr txBox="1"/>
      </xdr:nvSpPr>
      <xdr:spPr>
        <a:xfrm>
          <a:off x="1752111" y="1655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91966</xdr:rowOff>
    </xdr:from>
    <xdr:to>
      <xdr:col>6</xdr:col>
      <xdr:colOff>38100</xdr:colOff>
      <xdr:row>97</xdr:row>
      <xdr:rowOff>22116</xdr:rowOff>
    </xdr:to>
    <xdr:sp macro="" textlink="">
      <xdr:nvSpPr>
        <xdr:cNvPr id="262" name="楕円 261"/>
        <xdr:cNvSpPr/>
      </xdr:nvSpPr>
      <xdr:spPr>
        <a:xfrm>
          <a:off x="1079500" y="1655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13243</xdr:rowOff>
    </xdr:from>
    <xdr:ext cx="534377" cy="259045"/>
    <xdr:sp macro="" textlink="">
      <xdr:nvSpPr>
        <xdr:cNvPr id="263" name="テキスト ボックス 262"/>
        <xdr:cNvSpPr txBox="1"/>
      </xdr:nvSpPr>
      <xdr:spPr>
        <a:xfrm>
          <a:off x="863111" y="1664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164716</xdr:rowOff>
    </xdr:from>
    <xdr:to>
      <xdr:col>54</xdr:col>
      <xdr:colOff>189865</xdr:colOff>
      <xdr:row>38</xdr:row>
      <xdr:rowOff>89340</xdr:rowOff>
    </xdr:to>
    <xdr:cxnSp macro="">
      <xdr:nvCxnSpPr>
        <xdr:cNvPr id="287" name="直線コネクタ 286"/>
        <xdr:cNvCxnSpPr/>
      </xdr:nvCxnSpPr>
      <xdr:spPr>
        <a:xfrm flipV="1">
          <a:off x="10475595" y="5136766"/>
          <a:ext cx="1270" cy="1467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93167</xdr:rowOff>
    </xdr:from>
    <xdr:ext cx="534377" cy="259045"/>
    <xdr:sp macro="" textlink="">
      <xdr:nvSpPr>
        <xdr:cNvPr id="288" name="補助費等最小値テキスト"/>
        <xdr:cNvSpPr txBox="1"/>
      </xdr:nvSpPr>
      <xdr:spPr>
        <a:xfrm>
          <a:off x="10528300" y="660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89340</xdr:rowOff>
    </xdr:from>
    <xdr:to>
      <xdr:col>55</xdr:col>
      <xdr:colOff>88900</xdr:colOff>
      <xdr:row>38</xdr:row>
      <xdr:rowOff>89340</xdr:rowOff>
    </xdr:to>
    <xdr:cxnSp macro="">
      <xdr:nvCxnSpPr>
        <xdr:cNvPr id="289" name="直線コネクタ 288"/>
        <xdr:cNvCxnSpPr/>
      </xdr:nvCxnSpPr>
      <xdr:spPr>
        <a:xfrm>
          <a:off x="10388600" y="660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111393</xdr:rowOff>
    </xdr:from>
    <xdr:ext cx="599010" cy="259045"/>
    <xdr:sp macro="" textlink="">
      <xdr:nvSpPr>
        <xdr:cNvPr id="290" name="補助費等最大値テキスト"/>
        <xdr:cNvSpPr txBox="1"/>
      </xdr:nvSpPr>
      <xdr:spPr>
        <a:xfrm>
          <a:off x="10528300" y="491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164716</xdr:rowOff>
    </xdr:from>
    <xdr:to>
      <xdr:col>55</xdr:col>
      <xdr:colOff>88900</xdr:colOff>
      <xdr:row>29</xdr:row>
      <xdr:rowOff>164716</xdr:rowOff>
    </xdr:to>
    <xdr:cxnSp macro="">
      <xdr:nvCxnSpPr>
        <xdr:cNvPr id="291" name="直線コネクタ 290"/>
        <xdr:cNvCxnSpPr/>
      </xdr:nvCxnSpPr>
      <xdr:spPr>
        <a:xfrm>
          <a:off x="10388600" y="513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132850</xdr:rowOff>
    </xdr:from>
    <xdr:to>
      <xdr:col>55</xdr:col>
      <xdr:colOff>0</xdr:colOff>
      <xdr:row>37</xdr:row>
      <xdr:rowOff>146024</xdr:rowOff>
    </xdr:to>
    <xdr:cxnSp macro="">
      <xdr:nvCxnSpPr>
        <xdr:cNvPr id="292" name="直線コネクタ 291"/>
        <xdr:cNvCxnSpPr/>
      </xdr:nvCxnSpPr>
      <xdr:spPr>
        <a:xfrm>
          <a:off x="9639300" y="6476500"/>
          <a:ext cx="838200" cy="1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81777</xdr:rowOff>
    </xdr:from>
    <xdr:ext cx="534377" cy="259045"/>
    <xdr:sp macro="" textlink="">
      <xdr:nvSpPr>
        <xdr:cNvPr id="293" name="補助費等平均値テキスト"/>
        <xdr:cNvSpPr txBox="1"/>
      </xdr:nvSpPr>
      <xdr:spPr>
        <a:xfrm>
          <a:off x="10528300" y="6082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58900</xdr:rowOff>
    </xdr:from>
    <xdr:to>
      <xdr:col>55</xdr:col>
      <xdr:colOff>50800</xdr:colOff>
      <xdr:row>36</xdr:row>
      <xdr:rowOff>160500</xdr:rowOff>
    </xdr:to>
    <xdr:sp macro="" textlink="">
      <xdr:nvSpPr>
        <xdr:cNvPr id="294" name="フローチャート: 判断 293"/>
        <xdr:cNvSpPr/>
      </xdr:nvSpPr>
      <xdr:spPr>
        <a:xfrm>
          <a:off x="104267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74084</xdr:rowOff>
    </xdr:from>
    <xdr:to>
      <xdr:col>50</xdr:col>
      <xdr:colOff>114300</xdr:colOff>
      <xdr:row>37</xdr:row>
      <xdr:rowOff>132850</xdr:rowOff>
    </xdr:to>
    <xdr:cxnSp macro="">
      <xdr:nvCxnSpPr>
        <xdr:cNvPr id="295" name="直線コネクタ 294"/>
        <xdr:cNvCxnSpPr/>
      </xdr:nvCxnSpPr>
      <xdr:spPr>
        <a:xfrm>
          <a:off x="8750300" y="6417734"/>
          <a:ext cx="889000" cy="5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65781</xdr:rowOff>
    </xdr:from>
    <xdr:to>
      <xdr:col>50</xdr:col>
      <xdr:colOff>165100</xdr:colOff>
      <xdr:row>36</xdr:row>
      <xdr:rowOff>167381</xdr:rowOff>
    </xdr:to>
    <xdr:sp macro="" textlink="">
      <xdr:nvSpPr>
        <xdr:cNvPr id="296" name="フローチャート: 判断 295"/>
        <xdr:cNvSpPr/>
      </xdr:nvSpPr>
      <xdr:spPr>
        <a:xfrm>
          <a:off x="9588500" y="623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12458</xdr:rowOff>
    </xdr:from>
    <xdr:ext cx="534377" cy="259045"/>
    <xdr:sp macro="" textlink="">
      <xdr:nvSpPr>
        <xdr:cNvPr id="297" name="テキスト ボックス 296"/>
        <xdr:cNvSpPr txBox="1"/>
      </xdr:nvSpPr>
      <xdr:spPr>
        <a:xfrm>
          <a:off x="9372111" y="601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74084</xdr:rowOff>
    </xdr:from>
    <xdr:to>
      <xdr:col>45</xdr:col>
      <xdr:colOff>177800</xdr:colOff>
      <xdr:row>37</xdr:row>
      <xdr:rowOff>94315</xdr:rowOff>
    </xdr:to>
    <xdr:cxnSp macro="">
      <xdr:nvCxnSpPr>
        <xdr:cNvPr id="298" name="直線コネクタ 297"/>
        <xdr:cNvCxnSpPr/>
      </xdr:nvCxnSpPr>
      <xdr:spPr>
        <a:xfrm flipV="1">
          <a:off x="7861300" y="6417734"/>
          <a:ext cx="889000" cy="2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74475</xdr:rowOff>
    </xdr:from>
    <xdr:to>
      <xdr:col>46</xdr:col>
      <xdr:colOff>38100</xdr:colOff>
      <xdr:row>37</xdr:row>
      <xdr:rowOff>4625</xdr:rowOff>
    </xdr:to>
    <xdr:sp macro="" textlink="">
      <xdr:nvSpPr>
        <xdr:cNvPr id="299" name="フローチャート: 判断 298"/>
        <xdr:cNvSpPr/>
      </xdr:nvSpPr>
      <xdr:spPr>
        <a:xfrm>
          <a:off x="8699500" y="62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21152</xdr:rowOff>
    </xdr:from>
    <xdr:ext cx="534377" cy="259045"/>
    <xdr:sp macro="" textlink="">
      <xdr:nvSpPr>
        <xdr:cNvPr id="300" name="テキスト ボックス 299"/>
        <xdr:cNvSpPr txBox="1"/>
      </xdr:nvSpPr>
      <xdr:spPr>
        <a:xfrm>
          <a:off x="8483111" y="602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94315</xdr:rowOff>
    </xdr:from>
    <xdr:to>
      <xdr:col>41</xdr:col>
      <xdr:colOff>50800</xdr:colOff>
      <xdr:row>37</xdr:row>
      <xdr:rowOff>161334</xdr:rowOff>
    </xdr:to>
    <xdr:cxnSp macro="">
      <xdr:nvCxnSpPr>
        <xdr:cNvPr id="301" name="直線コネクタ 300"/>
        <xdr:cNvCxnSpPr/>
      </xdr:nvCxnSpPr>
      <xdr:spPr>
        <a:xfrm flipV="1">
          <a:off x="6972300" y="6437965"/>
          <a:ext cx="889000" cy="6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59464</xdr:rowOff>
    </xdr:from>
    <xdr:to>
      <xdr:col>41</xdr:col>
      <xdr:colOff>101600</xdr:colOff>
      <xdr:row>36</xdr:row>
      <xdr:rowOff>161064</xdr:rowOff>
    </xdr:to>
    <xdr:sp macro="" textlink="">
      <xdr:nvSpPr>
        <xdr:cNvPr id="302" name="フローチャート: 判断 301"/>
        <xdr:cNvSpPr/>
      </xdr:nvSpPr>
      <xdr:spPr>
        <a:xfrm>
          <a:off x="7810500" y="62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6141</xdr:rowOff>
    </xdr:from>
    <xdr:ext cx="534377" cy="259045"/>
    <xdr:sp macro="" textlink="">
      <xdr:nvSpPr>
        <xdr:cNvPr id="303" name="テキスト ボックス 302"/>
        <xdr:cNvSpPr txBox="1"/>
      </xdr:nvSpPr>
      <xdr:spPr>
        <a:xfrm>
          <a:off x="7594111" y="600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65583</xdr:rowOff>
    </xdr:from>
    <xdr:to>
      <xdr:col>36</xdr:col>
      <xdr:colOff>165100</xdr:colOff>
      <xdr:row>36</xdr:row>
      <xdr:rowOff>167183</xdr:rowOff>
    </xdr:to>
    <xdr:sp macro="" textlink="">
      <xdr:nvSpPr>
        <xdr:cNvPr id="304" name="フローチャート: 判断 303"/>
        <xdr:cNvSpPr/>
      </xdr:nvSpPr>
      <xdr:spPr>
        <a:xfrm>
          <a:off x="6921500" y="623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12260</xdr:rowOff>
    </xdr:from>
    <xdr:ext cx="534377" cy="259045"/>
    <xdr:sp macro="" textlink="">
      <xdr:nvSpPr>
        <xdr:cNvPr id="305" name="テキスト ボックス 304"/>
        <xdr:cNvSpPr txBox="1"/>
      </xdr:nvSpPr>
      <xdr:spPr>
        <a:xfrm>
          <a:off x="6705111" y="601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95224</xdr:rowOff>
    </xdr:from>
    <xdr:to>
      <xdr:col>55</xdr:col>
      <xdr:colOff>50800</xdr:colOff>
      <xdr:row>38</xdr:row>
      <xdr:rowOff>25374</xdr:rowOff>
    </xdr:to>
    <xdr:sp macro="" textlink="">
      <xdr:nvSpPr>
        <xdr:cNvPr id="311" name="楕円 310"/>
        <xdr:cNvSpPr/>
      </xdr:nvSpPr>
      <xdr:spPr>
        <a:xfrm>
          <a:off x="10426700" y="643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10151</xdr:rowOff>
    </xdr:from>
    <xdr:ext cx="534377" cy="259045"/>
    <xdr:sp macro="" textlink="">
      <xdr:nvSpPr>
        <xdr:cNvPr id="312" name="補助費等該当値テキスト"/>
        <xdr:cNvSpPr txBox="1"/>
      </xdr:nvSpPr>
      <xdr:spPr>
        <a:xfrm>
          <a:off x="10528300" y="635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82050</xdr:rowOff>
    </xdr:from>
    <xdr:to>
      <xdr:col>50</xdr:col>
      <xdr:colOff>165100</xdr:colOff>
      <xdr:row>38</xdr:row>
      <xdr:rowOff>12199</xdr:rowOff>
    </xdr:to>
    <xdr:sp macro="" textlink="">
      <xdr:nvSpPr>
        <xdr:cNvPr id="313" name="楕円 312"/>
        <xdr:cNvSpPr/>
      </xdr:nvSpPr>
      <xdr:spPr>
        <a:xfrm>
          <a:off x="9588500" y="64257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3326</xdr:rowOff>
    </xdr:from>
    <xdr:ext cx="534377" cy="259045"/>
    <xdr:sp macro="" textlink="">
      <xdr:nvSpPr>
        <xdr:cNvPr id="314" name="テキスト ボックス 313"/>
        <xdr:cNvSpPr txBox="1"/>
      </xdr:nvSpPr>
      <xdr:spPr>
        <a:xfrm>
          <a:off x="9372111" y="651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23284</xdr:rowOff>
    </xdr:from>
    <xdr:to>
      <xdr:col>46</xdr:col>
      <xdr:colOff>38100</xdr:colOff>
      <xdr:row>37</xdr:row>
      <xdr:rowOff>124884</xdr:rowOff>
    </xdr:to>
    <xdr:sp macro="" textlink="">
      <xdr:nvSpPr>
        <xdr:cNvPr id="315" name="楕円 314"/>
        <xdr:cNvSpPr/>
      </xdr:nvSpPr>
      <xdr:spPr>
        <a:xfrm>
          <a:off x="8699500" y="636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116011</xdr:rowOff>
    </xdr:from>
    <xdr:ext cx="534377" cy="259045"/>
    <xdr:sp macro="" textlink="">
      <xdr:nvSpPr>
        <xdr:cNvPr id="316" name="テキスト ボックス 315"/>
        <xdr:cNvSpPr txBox="1"/>
      </xdr:nvSpPr>
      <xdr:spPr>
        <a:xfrm>
          <a:off x="8483111" y="645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43515</xdr:rowOff>
    </xdr:from>
    <xdr:to>
      <xdr:col>41</xdr:col>
      <xdr:colOff>101600</xdr:colOff>
      <xdr:row>37</xdr:row>
      <xdr:rowOff>145115</xdr:rowOff>
    </xdr:to>
    <xdr:sp macro="" textlink="">
      <xdr:nvSpPr>
        <xdr:cNvPr id="317" name="楕円 316"/>
        <xdr:cNvSpPr/>
      </xdr:nvSpPr>
      <xdr:spPr>
        <a:xfrm>
          <a:off x="7810500" y="638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136242</xdr:rowOff>
    </xdr:from>
    <xdr:ext cx="534377" cy="259045"/>
    <xdr:sp macro="" textlink="">
      <xdr:nvSpPr>
        <xdr:cNvPr id="318" name="テキスト ボックス 317"/>
        <xdr:cNvSpPr txBox="1"/>
      </xdr:nvSpPr>
      <xdr:spPr>
        <a:xfrm>
          <a:off x="7594111" y="64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110533</xdr:rowOff>
    </xdr:from>
    <xdr:to>
      <xdr:col>36</xdr:col>
      <xdr:colOff>165100</xdr:colOff>
      <xdr:row>38</xdr:row>
      <xdr:rowOff>40683</xdr:rowOff>
    </xdr:to>
    <xdr:sp macro="" textlink="">
      <xdr:nvSpPr>
        <xdr:cNvPr id="319" name="楕円 318"/>
        <xdr:cNvSpPr/>
      </xdr:nvSpPr>
      <xdr:spPr>
        <a:xfrm>
          <a:off x="6921500" y="645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31811</xdr:rowOff>
    </xdr:from>
    <xdr:ext cx="534377" cy="259045"/>
    <xdr:sp macro="" textlink="">
      <xdr:nvSpPr>
        <xdr:cNvPr id="320" name="テキスト ボックス 319"/>
        <xdr:cNvSpPr txBox="1"/>
      </xdr:nvSpPr>
      <xdr:spPr>
        <a:xfrm>
          <a:off x="6705111" y="654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13467</xdr:rowOff>
    </xdr:from>
    <xdr:to>
      <xdr:col>54</xdr:col>
      <xdr:colOff>189865</xdr:colOff>
      <xdr:row>59</xdr:row>
      <xdr:rowOff>70093</xdr:rowOff>
    </xdr:to>
    <xdr:cxnSp macro="">
      <xdr:nvCxnSpPr>
        <xdr:cNvPr id="346" name="直線コネクタ 345"/>
        <xdr:cNvCxnSpPr/>
      </xdr:nvCxnSpPr>
      <xdr:spPr>
        <a:xfrm flipV="1">
          <a:off x="10475595" y="8757417"/>
          <a:ext cx="1270" cy="1428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73920</xdr:rowOff>
    </xdr:from>
    <xdr:ext cx="534377" cy="259045"/>
    <xdr:sp macro="" textlink="">
      <xdr:nvSpPr>
        <xdr:cNvPr id="347" name="普通建設事業費最小値テキスト"/>
        <xdr:cNvSpPr txBox="1"/>
      </xdr:nvSpPr>
      <xdr:spPr>
        <a:xfrm>
          <a:off x="10528300" y="1018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70093</xdr:rowOff>
    </xdr:from>
    <xdr:to>
      <xdr:col>55</xdr:col>
      <xdr:colOff>88900</xdr:colOff>
      <xdr:row>59</xdr:row>
      <xdr:rowOff>70093</xdr:rowOff>
    </xdr:to>
    <xdr:cxnSp macro="">
      <xdr:nvCxnSpPr>
        <xdr:cNvPr id="348" name="直線コネクタ 347"/>
        <xdr:cNvCxnSpPr/>
      </xdr:nvCxnSpPr>
      <xdr:spPr>
        <a:xfrm>
          <a:off x="10388600" y="1018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131594</xdr:rowOff>
    </xdr:from>
    <xdr:ext cx="599010" cy="259045"/>
    <xdr:sp macro="" textlink="">
      <xdr:nvSpPr>
        <xdr:cNvPr id="349" name="普通建設事業費最大値テキスト"/>
        <xdr:cNvSpPr txBox="1"/>
      </xdr:nvSpPr>
      <xdr:spPr>
        <a:xfrm>
          <a:off x="10528300" y="853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13467</xdr:rowOff>
    </xdr:from>
    <xdr:to>
      <xdr:col>55</xdr:col>
      <xdr:colOff>88900</xdr:colOff>
      <xdr:row>51</xdr:row>
      <xdr:rowOff>13467</xdr:rowOff>
    </xdr:to>
    <xdr:cxnSp macro="">
      <xdr:nvCxnSpPr>
        <xdr:cNvPr id="350" name="直線コネクタ 349"/>
        <xdr:cNvCxnSpPr/>
      </xdr:nvCxnSpPr>
      <xdr:spPr>
        <a:xfrm>
          <a:off x="10388600" y="8757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118925</xdr:rowOff>
    </xdr:from>
    <xdr:to>
      <xdr:col>55</xdr:col>
      <xdr:colOff>0</xdr:colOff>
      <xdr:row>58</xdr:row>
      <xdr:rowOff>130742</xdr:rowOff>
    </xdr:to>
    <xdr:cxnSp macro="">
      <xdr:nvCxnSpPr>
        <xdr:cNvPr id="351" name="直線コネクタ 350"/>
        <xdr:cNvCxnSpPr/>
      </xdr:nvCxnSpPr>
      <xdr:spPr>
        <a:xfrm flipV="1">
          <a:off x="9639300" y="10063025"/>
          <a:ext cx="838200" cy="1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86157</xdr:rowOff>
    </xdr:from>
    <xdr:ext cx="534377" cy="259045"/>
    <xdr:sp macro="" textlink="">
      <xdr:nvSpPr>
        <xdr:cNvPr id="352" name="普通建設事業費平均値テキスト"/>
        <xdr:cNvSpPr txBox="1"/>
      </xdr:nvSpPr>
      <xdr:spPr>
        <a:xfrm>
          <a:off x="10528300" y="10030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107730</xdr:rowOff>
    </xdr:from>
    <xdr:to>
      <xdr:col>55</xdr:col>
      <xdr:colOff>50800</xdr:colOff>
      <xdr:row>59</xdr:row>
      <xdr:rowOff>37880</xdr:rowOff>
    </xdr:to>
    <xdr:sp macro="" textlink="">
      <xdr:nvSpPr>
        <xdr:cNvPr id="353" name="フローチャート: 判断 352"/>
        <xdr:cNvSpPr/>
      </xdr:nvSpPr>
      <xdr:spPr>
        <a:xfrm>
          <a:off x="10426700" y="1005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163327</xdr:rowOff>
    </xdr:from>
    <xdr:to>
      <xdr:col>50</xdr:col>
      <xdr:colOff>114300</xdr:colOff>
      <xdr:row>58</xdr:row>
      <xdr:rowOff>130742</xdr:rowOff>
    </xdr:to>
    <xdr:cxnSp macro="">
      <xdr:nvCxnSpPr>
        <xdr:cNvPr id="354" name="直線コネクタ 353"/>
        <xdr:cNvCxnSpPr/>
      </xdr:nvCxnSpPr>
      <xdr:spPr>
        <a:xfrm>
          <a:off x="8750300" y="9935977"/>
          <a:ext cx="889000" cy="13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111962</xdr:rowOff>
    </xdr:from>
    <xdr:to>
      <xdr:col>50</xdr:col>
      <xdr:colOff>165100</xdr:colOff>
      <xdr:row>59</xdr:row>
      <xdr:rowOff>42112</xdr:rowOff>
    </xdr:to>
    <xdr:sp macro="" textlink="">
      <xdr:nvSpPr>
        <xdr:cNvPr id="355" name="フローチャート: 判断 354"/>
        <xdr:cNvSpPr/>
      </xdr:nvSpPr>
      <xdr:spPr>
        <a:xfrm>
          <a:off x="9588500" y="100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33239</xdr:rowOff>
    </xdr:from>
    <xdr:ext cx="534377" cy="259045"/>
    <xdr:sp macro="" textlink="">
      <xdr:nvSpPr>
        <xdr:cNvPr id="356" name="テキスト ボックス 355"/>
        <xdr:cNvSpPr txBox="1"/>
      </xdr:nvSpPr>
      <xdr:spPr>
        <a:xfrm>
          <a:off x="9372111" y="1014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163327</xdr:rowOff>
    </xdr:from>
    <xdr:to>
      <xdr:col>45</xdr:col>
      <xdr:colOff>177800</xdr:colOff>
      <xdr:row>58</xdr:row>
      <xdr:rowOff>122086</xdr:rowOff>
    </xdr:to>
    <xdr:cxnSp macro="">
      <xdr:nvCxnSpPr>
        <xdr:cNvPr id="357" name="直線コネクタ 356"/>
        <xdr:cNvCxnSpPr/>
      </xdr:nvCxnSpPr>
      <xdr:spPr>
        <a:xfrm flipV="1">
          <a:off x="7861300" y="9935977"/>
          <a:ext cx="889000" cy="13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86013</xdr:rowOff>
    </xdr:from>
    <xdr:to>
      <xdr:col>46</xdr:col>
      <xdr:colOff>38100</xdr:colOff>
      <xdr:row>59</xdr:row>
      <xdr:rowOff>16163</xdr:rowOff>
    </xdr:to>
    <xdr:sp macro="" textlink="">
      <xdr:nvSpPr>
        <xdr:cNvPr id="358" name="フローチャート: 判断 357"/>
        <xdr:cNvSpPr/>
      </xdr:nvSpPr>
      <xdr:spPr>
        <a:xfrm>
          <a:off x="8699500" y="1003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7290</xdr:rowOff>
    </xdr:from>
    <xdr:ext cx="534377" cy="259045"/>
    <xdr:sp macro="" textlink="">
      <xdr:nvSpPr>
        <xdr:cNvPr id="359" name="テキスト ボックス 358"/>
        <xdr:cNvSpPr txBox="1"/>
      </xdr:nvSpPr>
      <xdr:spPr>
        <a:xfrm>
          <a:off x="8483111" y="1012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122086</xdr:rowOff>
    </xdr:from>
    <xdr:to>
      <xdr:col>41</xdr:col>
      <xdr:colOff>50800</xdr:colOff>
      <xdr:row>58</xdr:row>
      <xdr:rowOff>141795</xdr:rowOff>
    </xdr:to>
    <xdr:cxnSp macro="">
      <xdr:nvCxnSpPr>
        <xdr:cNvPr id="360" name="直線コネクタ 359"/>
        <xdr:cNvCxnSpPr/>
      </xdr:nvCxnSpPr>
      <xdr:spPr>
        <a:xfrm flipV="1">
          <a:off x="6972300" y="10066186"/>
          <a:ext cx="889000" cy="1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82984</xdr:rowOff>
    </xdr:from>
    <xdr:to>
      <xdr:col>41</xdr:col>
      <xdr:colOff>101600</xdr:colOff>
      <xdr:row>59</xdr:row>
      <xdr:rowOff>13134</xdr:rowOff>
    </xdr:to>
    <xdr:sp macro="" textlink="">
      <xdr:nvSpPr>
        <xdr:cNvPr id="361" name="フローチャート: 判断 360"/>
        <xdr:cNvSpPr/>
      </xdr:nvSpPr>
      <xdr:spPr>
        <a:xfrm>
          <a:off x="7810500" y="1002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4261</xdr:rowOff>
    </xdr:from>
    <xdr:ext cx="534377" cy="259045"/>
    <xdr:sp macro="" textlink="">
      <xdr:nvSpPr>
        <xdr:cNvPr id="362" name="テキスト ボックス 361"/>
        <xdr:cNvSpPr txBox="1"/>
      </xdr:nvSpPr>
      <xdr:spPr>
        <a:xfrm>
          <a:off x="7594111" y="1011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81734</xdr:rowOff>
    </xdr:from>
    <xdr:to>
      <xdr:col>36</xdr:col>
      <xdr:colOff>165100</xdr:colOff>
      <xdr:row>59</xdr:row>
      <xdr:rowOff>11884</xdr:rowOff>
    </xdr:to>
    <xdr:sp macro="" textlink="">
      <xdr:nvSpPr>
        <xdr:cNvPr id="363" name="フローチャート: 判断 362"/>
        <xdr:cNvSpPr/>
      </xdr:nvSpPr>
      <xdr:spPr>
        <a:xfrm>
          <a:off x="6921500" y="1002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28411</xdr:rowOff>
    </xdr:from>
    <xdr:ext cx="534377" cy="259045"/>
    <xdr:sp macro="" textlink="">
      <xdr:nvSpPr>
        <xdr:cNvPr id="364" name="テキスト ボックス 363"/>
        <xdr:cNvSpPr txBox="1"/>
      </xdr:nvSpPr>
      <xdr:spPr>
        <a:xfrm>
          <a:off x="6705111" y="980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68125</xdr:rowOff>
    </xdr:from>
    <xdr:to>
      <xdr:col>55</xdr:col>
      <xdr:colOff>50800</xdr:colOff>
      <xdr:row>58</xdr:row>
      <xdr:rowOff>169725</xdr:rowOff>
    </xdr:to>
    <xdr:sp macro="" textlink="">
      <xdr:nvSpPr>
        <xdr:cNvPr id="370" name="楕円 369"/>
        <xdr:cNvSpPr/>
      </xdr:nvSpPr>
      <xdr:spPr>
        <a:xfrm>
          <a:off x="10426700" y="1001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27502</xdr:rowOff>
    </xdr:from>
    <xdr:ext cx="534377" cy="259045"/>
    <xdr:sp macro="" textlink="">
      <xdr:nvSpPr>
        <xdr:cNvPr id="371" name="普通建設事業費該当値テキスト"/>
        <xdr:cNvSpPr txBox="1"/>
      </xdr:nvSpPr>
      <xdr:spPr>
        <a:xfrm>
          <a:off x="10528300" y="980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79942</xdr:rowOff>
    </xdr:from>
    <xdr:to>
      <xdr:col>50</xdr:col>
      <xdr:colOff>165100</xdr:colOff>
      <xdr:row>59</xdr:row>
      <xdr:rowOff>10092</xdr:rowOff>
    </xdr:to>
    <xdr:sp macro="" textlink="">
      <xdr:nvSpPr>
        <xdr:cNvPr id="372" name="楕円 371"/>
        <xdr:cNvSpPr/>
      </xdr:nvSpPr>
      <xdr:spPr>
        <a:xfrm>
          <a:off x="9588500" y="1002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26619</xdr:rowOff>
    </xdr:from>
    <xdr:ext cx="534377" cy="259045"/>
    <xdr:sp macro="" textlink="">
      <xdr:nvSpPr>
        <xdr:cNvPr id="373" name="テキスト ボックス 372"/>
        <xdr:cNvSpPr txBox="1"/>
      </xdr:nvSpPr>
      <xdr:spPr>
        <a:xfrm>
          <a:off x="9372111" y="979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112527</xdr:rowOff>
    </xdr:from>
    <xdr:to>
      <xdr:col>46</xdr:col>
      <xdr:colOff>38100</xdr:colOff>
      <xdr:row>58</xdr:row>
      <xdr:rowOff>42677</xdr:rowOff>
    </xdr:to>
    <xdr:sp macro="" textlink="">
      <xdr:nvSpPr>
        <xdr:cNvPr id="374" name="楕円 373"/>
        <xdr:cNvSpPr/>
      </xdr:nvSpPr>
      <xdr:spPr>
        <a:xfrm>
          <a:off x="8699500" y="988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59204</xdr:rowOff>
    </xdr:from>
    <xdr:ext cx="599010" cy="259045"/>
    <xdr:sp macro="" textlink="">
      <xdr:nvSpPr>
        <xdr:cNvPr id="375" name="テキスト ボックス 374"/>
        <xdr:cNvSpPr txBox="1"/>
      </xdr:nvSpPr>
      <xdr:spPr>
        <a:xfrm>
          <a:off x="8450795" y="9660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71286</xdr:rowOff>
    </xdr:from>
    <xdr:to>
      <xdr:col>41</xdr:col>
      <xdr:colOff>101600</xdr:colOff>
      <xdr:row>59</xdr:row>
      <xdr:rowOff>1436</xdr:rowOff>
    </xdr:to>
    <xdr:sp macro="" textlink="">
      <xdr:nvSpPr>
        <xdr:cNvPr id="376" name="楕円 375"/>
        <xdr:cNvSpPr/>
      </xdr:nvSpPr>
      <xdr:spPr>
        <a:xfrm>
          <a:off x="7810500" y="1001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17963</xdr:rowOff>
    </xdr:from>
    <xdr:ext cx="534377" cy="259045"/>
    <xdr:sp macro="" textlink="">
      <xdr:nvSpPr>
        <xdr:cNvPr id="377" name="テキスト ボックス 376"/>
        <xdr:cNvSpPr txBox="1"/>
      </xdr:nvSpPr>
      <xdr:spPr>
        <a:xfrm>
          <a:off x="7594111" y="979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90995</xdr:rowOff>
    </xdr:from>
    <xdr:to>
      <xdr:col>36</xdr:col>
      <xdr:colOff>165100</xdr:colOff>
      <xdr:row>59</xdr:row>
      <xdr:rowOff>21145</xdr:rowOff>
    </xdr:to>
    <xdr:sp macro="" textlink="">
      <xdr:nvSpPr>
        <xdr:cNvPr id="378" name="楕円 377"/>
        <xdr:cNvSpPr/>
      </xdr:nvSpPr>
      <xdr:spPr>
        <a:xfrm>
          <a:off x="6921500" y="1003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12272</xdr:rowOff>
    </xdr:from>
    <xdr:ext cx="534377" cy="259045"/>
    <xdr:sp macro="" textlink="">
      <xdr:nvSpPr>
        <xdr:cNvPr id="379" name="テキスト ボックス 378"/>
        <xdr:cNvSpPr txBox="1"/>
      </xdr:nvSpPr>
      <xdr:spPr>
        <a:xfrm>
          <a:off x="6705111" y="1012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50712</xdr:rowOff>
    </xdr:from>
    <xdr:to>
      <xdr:col>54</xdr:col>
      <xdr:colOff>189865</xdr:colOff>
      <xdr:row>79</xdr:row>
      <xdr:rowOff>44450</xdr:rowOff>
    </xdr:to>
    <xdr:cxnSp macro="">
      <xdr:nvCxnSpPr>
        <xdr:cNvPr id="403" name="直線コネクタ 402"/>
        <xdr:cNvCxnSpPr/>
      </xdr:nvCxnSpPr>
      <xdr:spPr>
        <a:xfrm flipV="1">
          <a:off x="10475595" y="12052212"/>
          <a:ext cx="1270" cy="1536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53410</xdr:rowOff>
    </xdr:from>
    <xdr:ext cx="249299" cy="259045"/>
    <xdr:sp macro="" textlink="">
      <xdr:nvSpPr>
        <xdr:cNvPr id="404" name="普通建設事業費 （ うち新規整備　）最小値テキスト"/>
        <xdr:cNvSpPr txBox="1"/>
      </xdr:nvSpPr>
      <xdr:spPr>
        <a:xfrm>
          <a:off x="10528300" y="135979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168839</xdr:rowOff>
    </xdr:from>
    <xdr:ext cx="599010" cy="259045"/>
    <xdr:sp macro="" textlink="">
      <xdr:nvSpPr>
        <xdr:cNvPr id="406" name="普通建設事業費 （ うち新規整備　）最大値テキスト"/>
        <xdr:cNvSpPr txBox="1"/>
      </xdr:nvSpPr>
      <xdr:spPr>
        <a:xfrm>
          <a:off x="10528300" y="1182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50712</xdr:rowOff>
    </xdr:from>
    <xdr:to>
      <xdr:col>55</xdr:col>
      <xdr:colOff>88900</xdr:colOff>
      <xdr:row>70</xdr:row>
      <xdr:rowOff>50712</xdr:rowOff>
    </xdr:to>
    <xdr:cxnSp macro="">
      <xdr:nvCxnSpPr>
        <xdr:cNvPr id="407" name="直線コネクタ 406"/>
        <xdr:cNvCxnSpPr/>
      </xdr:nvCxnSpPr>
      <xdr:spPr>
        <a:xfrm>
          <a:off x="10388600" y="1205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108051</xdr:rowOff>
    </xdr:from>
    <xdr:to>
      <xdr:col>55</xdr:col>
      <xdr:colOff>0</xdr:colOff>
      <xdr:row>78</xdr:row>
      <xdr:rowOff>137277</xdr:rowOff>
    </xdr:to>
    <xdr:cxnSp macro="">
      <xdr:nvCxnSpPr>
        <xdr:cNvPr id="408" name="直線コネクタ 407"/>
        <xdr:cNvCxnSpPr/>
      </xdr:nvCxnSpPr>
      <xdr:spPr>
        <a:xfrm>
          <a:off x="9639300" y="13481151"/>
          <a:ext cx="838200" cy="2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97860</xdr:rowOff>
    </xdr:from>
    <xdr:ext cx="534377" cy="259045"/>
    <xdr:sp macro="" textlink="">
      <xdr:nvSpPr>
        <xdr:cNvPr id="409" name="普通建設事業費 （ うち新規整備　）平均値テキスト"/>
        <xdr:cNvSpPr txBox="1"/>
      </xdr:nvSpPr>
      <xdr:spPr>
        <a:xfrm>
          <a:off x="10528300" y="13470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119433</xdr:rowOff>
    </xdr:from>
    <xdr:to>
      <xdr:col>55</xdr:col>
      <xdr:colOff>50800</xdr:colOff>
      <xdr:row>79</xdr:row>
      <xdr:rowOff>49583</xdr:rowOff>
    </xdr:to>
    <xdr:sp macro="" textlink="">
      <xdr:nvSpPr>
        <xdr:cNvPr id="410" name="フローチャート: 判断 409"/>
        <xdr:cNvSpPr/>
      </xdr:nvSpPr>
      <xdr:spPr>
        <a:xfrm>
          <a:off x="10426700" y="1349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99233</xdr:rowOff>
    </xdr:from>
    <xdr:to>
      <xdr:col>50</xdr:col>
      <xdr:colOff>114300</xdr:colOff>
      <xdr:row>78</xdr:row>
      <xdr:rowOff>108051</xdr:rowOff>
    </xdr:to>
    <xdr:cxnSp macro="">
      <xdr:nvCxnSpPr>
        <xdr:cNvPr id="411" name="直線コネクタ 410"/>
        <xdr:cNvCxnSpPr/>
      </xdr:nvCxnSpPr>
      <xdr:spPr>
        <a:xfrm>
          <a:off x="8750300" y="13472333"/>
          <a:ext cx="889000"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123735</xdr:rowOff>
    </xdr:from>
    <xdr:to>
      <xdr:col>50</xdr:col>
      <xdr:colOff>165100</xdr:colOff>
      <xdr:row>79</xdr:row>
      <xdr:rowOff>53885</xdr:rowOff>
    </xdr:to>
    <xdr:sp macro="" textlink="">
      <xdr:nvSpPr>
        <xdr:cNvPr id="412" name="フローチャート: 判断 411"/>
        <xdr:cNvSpPr/>
      </xdr:nvSpPr>
      <xdr:spPr>
        <a:xfrm>
          <a:off x="9588500" y="1349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45012</xdr:rowOff>
    </xdr:from>
    <xdr:ext cx="534377" cy="259045"/>
    <xdr:sp macro="" textlink="">
      <xdr:nvSpPr>
        <xdr:cNvPr id="413" name="テキスト ボックス 412"/>
        <xdr:cNvSpPr txBox="1"/>
      </xdr:nvSpPr>
      <xdr:spPr>
        <a:xfrm>
          <a:off x="9372111" y="1358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99233</xdr:rowOff>
    </xdr:from>
    <xdr:to>
      <xdr:col>45</xdr:col>
      <xdr:colOff>177800</xdr:colOff>
      <xdr:row>78</xdr:row>
      <xdr:rowOff>153420</xdr:rowOff>
    </xdr:to>
    <xdr:cxnSp macro="">
      <xdr:nvCxnSpPr>
        <xdr:cNvPr id="414" name="直線コネクタ 413"/>
        <xdr:cNvCxnSpPr/>
      </xdr:nvCxnSpPr>
      <xdr:spPr>
        <a:xfrm flipV="1">
          <a:off x="7861300" y="13472333"/>
          <a:ext cx="889000" cy="5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87187</xdr:rowOff>
    </xdr:from>
    <xdr:to>
      <xdr:col>46</xdr:col>
      <xdr:colOff>38100</xdr:colOff>
      <xdr:row>79</xdr:row>
      <xdr:rowOff>17337</xdr:rowOff>
    </xdr:to>
    <xdr:sp macro="" textlink="">
      <xdr:nvSpPr>
        <xdr:cNvPr id="415" name="フローチャート: 判断 414"/>
        <xdr:cNvSpPr/>
      </xdr:nvSpPr>
      <xdr:spPr>
        <a:xfrm>
          <a:off x="8699500" y="134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8464</xdr:rowOff>
    </xdr:from>
    <xdr:ext cx="534377" cy="259045"/>
    <xdr:sp macro="" textlink="">
      <xdr:nvSpPr>
        <xdr:cNvPr id="416" name="テキスト ボックス 415"/>
        <xdr:cNvSpPr txBox="1"/>
      </xdr:nvSpPr>
      <xdr:spPr>
        <a:xfrm>
          <a:off x="8483111" y="1355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96859</xdr:rowOff>
    </xdr:from>
    <xdr:to>
      <xdr:col>41</xdr:col>
      <xdr:colOff>101600</xdr:colOff>
      <xdr:row>79</xdr:row>
      <xdr:rowOff>27009</xdr:rowOff>
    </xdr:to>
    <xdr:sp macro="" textlink="">
      <xdr:nvSpPr>
        <xdr:cNvPr id="417" name="フローチャート: 判断 416"/>
        <xdr:cNvSpPr/>
      </xdr:nvSpPr>
      <xdr:spPr>
        <a:xfrm>
          <a:off x="7810500" y="13469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43536</xdr:rowOff>
    </xdr:from>
    <xdr:ext cx="534377" cy="259045"/>
    <xdr:sp macro="" textlink="">
      <xdr:nvSpPr>
        <xdr:cNvPr id="418" name="テキスト ボックス 417"/>
        <xdr:cNvSpPr txBox="1"/>
      </xdr:nvSpPr>
      <xdr:spPr>
        <a:xfrm>
          <a:off x="7594111" y="1324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86477</xdr:rowOff>
    </xdr:from>
    <xdr:to>
      <xdr:col>55</xdr:col>
      <xdr:colOff>50800</xdr:colOff>
      <xdr:row>79</xdr:row>
      <xdr:rowOff>16627</xdr:rowOff>
    </xdr:to>
    <xdr:sp macro="" textlink="">
      <xdr:nvSpPr>
        <xdr:cNvPr id="424" name="楕円 423"/>
        <xdr:cNvSpPr/>
      </xdr:nvSpPr>
      <xdr:spPr>
        <a:xfrm>
          <a:off x="10426700" y="1345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45854</xdr:rowOff>
    </xdr:from>
    <xdr:ext cx="534377" cy="259045"/>
    <xdr:sp macro="" textlink="">
      <xdr:nvSpPr>
        <xdr:cNvPr id="425" name="普通建設事業費 （ うち新規整備　）該当値テキスト"/>
        <xdr:cNvSpPr txBox="1"/>
      </xdr:nvSpPr>
      <xdr:spPr>
        <a:xfrm>
          <a:off x="10528300" y="1324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57251</xdr:rowOff>
    </xdr:from>
    <xdr:to>
      <xdr:col>50</xdr:col>
      <xdr:colOff>165100</xdr:colOff>
      <xdr:row>78</xdr:row>
      <xdr:rowOff>158851</xdr:rowOff>
    </xdr:to>
    <xdr:sp macro="" textlink="">
      <xdr:nvSpPr>
        <xdr:cNvPr id="426" name="楕円 425"/>
        <xdr:cNvSpPr/>
      </xdr:nvSpPr>
      <xdr:spPr>
        <a:xfrm>
          <a:off x="9588500" y="1343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3928</xdr:rowOff>
    </xdr:from>
    <xdr:ext cx="534377" cy="259045"/>
    <xdr:sp macro="" textlink="">
      <xdr:nvSpPr>
        <xdr:cNvPr id="427" name="テキスト ボックス 426"/>
        <xdr:cNvSpPr txBox="1"/>
      </xdr:nvSpPr>
      <xdr:spPr>
        <a:xfrm>
          <a:off x="9372111" y="132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48433</xdr:rowOff>
    </xdr:from>
    <xdr:to>
      <xdr:col>46</xdr:col>
      <xdr:colOff>38100</xdr:colOff>
      <xdr:row>78</xdr:row>
      <xdr:rowOff>150033</xdr:rowOff>
    </xdr:to>
    <xdr:sp macro="" textlink="">
      <xdr:nvSpPr>
        <xdr:cNvPr id="428" name="楕円 427"/>
        <xdr:cNvSpPr/>
      </xdr:nvSpPr>
      <xdr:spPr>
        <a:xfrm>
          <a:off x="8699500" y="1342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166560</xdr:rowOff>
    </xdr:from>
    <xdr:ext cx="534377" cy="259045"/>
    <xdr:sp macro="" textlink="">
      <xdr:nvSpPr>
        <xdr:cNvPr id="429" name="テキスト ボックス 428"/>
        <xdr:cNvSpPr txBox="1"/>
      </xdr:nvSpPr>
      <xdr:spPr>
        <a:xfrm>
          <a:off x="8483111" y="1319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102620</xdr:rowOff>
    </xdr:from>
    <xdr:to>
      <xdr:col>41</xdr:col>
      <xdr:colOff>101600</xdr:colOff>
      <xdr:row>79</xdr:row>
      <xdr:rowOff>32770</xdr:rowOff>
    </xdr:to>
    <xdr:sp macro="" textlink="">
      <xdr:nvSpPr>
        <xdr:cNvPr id="430" name="楕円 429"/>
        <xdr:cNvSpPr/>
      </xdr:nvSpPr>
      <xdr:spPr>
        <a:xfrm>
          <a:off x="7810500" y="1347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23897</xdr:rowOff>
    </xdr:from>
    <xdr:ext cx="534377" cy="259045"/>
    <xdr:sp macro="" textlink="">
      <xdr:nvSpPr>
        <xdr:cNvPr id="431" name="テキスト ボックス 430"/>
        <xdr:cNvSpPr txBox="1"/>
      </xdr:nvSpPr>
      <xdr:spPr>
        <a:xfrm>
          <a:off x="7594111" y="1356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92329</xdr:rowOff>
    </xdr:from>
    <xdr:to>
      <xdr:col>54</xdr:col>
      <xdr:colOff>189865</xdr:colOff>
      <xdr:row>98</xdr:row>
      <xdr:rowOff>133350</xdr:rowOff>
    </xdr:to>
    <xdr:cxnSp macro="">
      <xdr:nvCxnSpPr>
        <xdr:cNvPr id="455" name="直線コネクタ 454"/>
        <xdr:cNvCxnSpPr/>
      </xdr:nvCxnSpPr>
      <xdr:spPr>
        <a:xfrm flipV="1">
          <a:off x="10475595" y="15522829"/>
          <a:ext cx="1270" cy="14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137177</xdr:rowOff>
    </xdr:from>
    <xdr:ext cx="469744" cy="259045"/>
    <xdr:sp macro="" textlink="">
      <xdr:nvSpPr>
        <xdr:cNvPr id="456" name="普通建設事業費 （ うち更新整備　）最小値テキスト"/>
        <xdr:cNvSpPr txBox="1"/>
      </xdr:nvSpPr>
      <xdr:spPr>
        <a:xfrm>
          <a:off x="105283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133350</xdr:rowOff>
    </xdr:from>
    <xdr:to>
      <xdr:col>55</xdr:col>
      <xdr:colOff>88900</xdr:colOff>
      <xdr:row>98</xdr:row>
      <xdr:rowOff>133350</xdr:rowOff>
    </xdr:to>
    <xdr:cxnSp macro="">
      <xdr:nvCxnSpPr>
        <xdr:cNvPr id="457" name="直線コネクタ 456"/>
        <xdr:cNvCxnSpPr/>
      </xdr:nvCxnSpPr>
      <xdr:spPr>
        <a:xfrm>
          <a:off x="10388600" y="1693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39006</xdr:rowOff>
    </xdr:from>
    <xdr:ext cx="599010" cy="259045"/>
    <xdr:sp macro="" textlink="">
      <xdr:nvSpPr>
        <xdr:cNvPr id="458" name="普通建設事業費 （ うち更新整備　）最大値テキスト"/>
        <xdr:cNvSpPr txBox="1"/>
      </xdr:nvSpPr>
      <xdr:spPr>
        <a:xfrm>
          <a:off x="10528300" y="1529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92329</xdr:rowOff>
    </xdr:from>
    <xdr:to>
      <xdr:col>55</xdr:col>
      <xdr:colOff>88900</xdr:colOff>
      <xdr:row>90</xdr:row>
      <xdr:rowOff>92329</xdr:rowOff>
    </xdr:to>
    <xdr:cxnSp macro="">
      <xdr:nvCxnSpPr>
        <xdr:cNvPr id="459" name="直線コネクタ 458"/>
        <xdr:cNvCxnSpPr/>
      </xdr:nvCxnSpPr>
      <xdr:spPr>
        <a:xfrm>
          <a:off x="10388600" y="1552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37681</xdr:rowOff>
    </xdr:from>
    <xdr:to>
      <xdr:col>55</xdr:col>
      <xdr:colOff>0</xdr:colOff>
      <xdr:row>98</xdr:row>
      <xdr:rowOff>20740</xdr:rowOff>
    </xdr:to>
    <xdr:cxnSp macro="">
      <xdr:nvCxnSpPr>
        <xdr:cNvPr id="460" name="直線コネクタ 459"/>
        <xdr:cNvCxnSpPr/>
      </xdr:nvCxnSpPr>
      <xdr:spPr>
        <a:xfrm flipV="1">
          <a:off x="9639300" y="16496881"/>
          <a:ext cx="838200" cy="32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67085</xdr:rowOff>
    </xdr:from>
    <xdr:ext cx="534377" cy="259045"/>
    <xdr:sp macro="" textlink="">
      <xdr:nvSpPr>
        <xdr:cNvPr id="461" name="普通建設事業費 （ うち更新整備　）平均値テキスト"/>
        <xdr:cNvSpPr txBox="1"/>
      </xdr:nvSpPr>
      <xdr:spPr>
        <a:xfrm>
          <a:off x="10528300" y="16526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88658</xdr:rowOff>
    </xdr:from>
    <xdr:to>
      <xdr:col>55</xdr:col>
      <xdr:colOff>50800</xdr:colOff>
      <xdr:row>97</xdr:row>
      <xdr:rowOff>18808</xdr:rowOff>
    </xdr:to>
    <xdr:sp macro="" textlink="">
      <xdr:nvSpPr>
        <xdr:cNvPr id="462" name="フローチャート: 判断 461"/>
        <xdr:cNvSpPr/>
      </xdr:nvSpPr>
      <xdr:spPr>
        <a:xfrm>
          <a:off x="10426700" y="16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168236</xdr:rowOff>
    </xdr:from>
    <xdr:to>
      <xdr:col>50</xdr:col>
      <xdr:colOff>114300</xdr:colOff>
      <xdr:row>98</xdr:row>
      <xdr:rowOff>20740</xdr:rowOff>
    </xdr:to>
    <xdr:cxnSp macro="">
      <xdr:nvCxnSpPr>
        <xdr:cNvPr id="463" name="直線コネクタ 462"/>
        <xdr:cNvCxnSpPr/>
      </xdr:nvCxnSpPr>
      <xdr:spPr>
        <a:xfrm>
          <a:off x="8750300" y="16113086"/>
          <a:ext cx="889000" cy="70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88582</xdr:rowOff>
    </xdr:from>
    <xdr:to>
      <xdr:col>50</xdr:col>
      <xdr:colOff>165100</xdr:colOff>
      <xdr:row>97</xdr:row>
      <xdr:rowOff>18732</xdr:rowOff>
    </xdr:to>
    <xdr:sp macro="" textlink="">
      <xdr:nvSpPr>
        <xdr:cNvPr id="464" name="フローチャート: 判断 463"/>
        <xdr:cNvSpPr/>
      </xdr:nvSpPr>
      <xdr:spPr>
        <a:xfrm>
          <a:off x="9588500" y="1654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35259</xdr:rowOff>
    </xdr:from>
    <xdr:ext cx="534377" cy="259045"/>
    <xdr:sp macro="" textlink="">
      <xdr:nvSpPr>
        <xdr:cNvPr id="465" name="テキスト ボックス 464"/>
        <xdr:cNvSpPr txBox="1"/>
      </xdr:nvSpPr>
      <xdr:spPr>
        <a:xfrm>
          <a:off x="9372111" y="1632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168236</xdr:rowOff>
    </xdr:from>
    <xdr:to>
      <xdr:col>45</xdr:col>
      <xdr:colOff>177800</xdr:colOff>
      <xdr:row>96</xdr:row>
      <xdr:rowOff>73952</xdr:rowOff>
    </xdr:to>
    <xdr:cxnSp macro="">
      <xdr:nvCxnSpPr>
        <xdr:cNvPr id="466" name="直線コネクタ 465"/>
        <xdr:cNvCxnSpPr/>
      </xdr:nvCxnSpPr>
      <xdr:spPr>
        <a:xfrm flipV="1">
          <a:off x="7861300" y="16113086"/>
          <a:ext cx="889000" cy="42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147701</xdr:rowOff>
    </xdr:from>
    <xdr:to>
      <xdr:col>46</xdr:col>
      <xdr:colOff>38100</xdr:colOff>
      <xdr:row>97</xdr:row>
      <xdr:rowOff>77851</xdr:rowOff>
    </xdr:to>
    <xdr:sp macro="" textlink="">
      <xdr:nvSpPr>
        <xdr:cNvPr id="467" name="フローチャート: 判断 466"/>
        <xdr:cNvSpPr/>
      </xdr:nvSpPr>
      <xdr:spPr>
        <a:xfrm>
          <a:off x="8699500" y="1660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68978</xdr:rowOff>
    </xdr:from>
    <xdr:ext cx="534377" cy="259045"/>
    <xdr:sp macro="" textlink="">
      <xdr:nvSpPr>
        <xdr:cNvPr id="468" name="テキスト ボックス 467"/>
        <xdr:cNvSpPr txBox="1"/>
      </xdr:nvSpPr>
      <xdr:spPr>
        <a:xfrm>
          <a:off x="8483111" y="1669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79375</xdr:rowOff>
    </xdr:from>
    <xdr:to>
      <xdr:col>41</xdr:col>
      <xdr:colOff>101600</xdr:colOff>
      <xdr:row>97</xdr:row>
      <xdr:rowOff>9525</xdr:rowOff>
    </xdr:to>
    <xdr:sp macro="" textlink="">
      <xdr:nvSpPr>
        <xdr:cNvPr id="469" name="フローチャート: 判断 468"/>
        <xdr:cNvSpPr/>
      </xdr:nvSpPr>
      <xdr:spPr>
        <a:xfrm>
          <a:off x="7810500" y="1653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652</xdr:rowOff>
    </xdr:from>
    <xdr:ext cx="534377" cy="259045"/>
    <xdr:sp macro="" textlink="">
      <xdr:nvSpPr>
        <xdr:cNvPr id="470" name="テキスト ボックス 469"/>
        <xdr:cNvSpPr txBox="1"/>
      </xdr:nvSpPr>
      <xdr:spPr>
        <a:xfrm>
          <a:off x="7594111" y="1663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158331</xdr:rowOff>
    </xdr:from>
    <xdr:to>
      <xdr:col>55</xdr:col>
      <xdr:colOff>50800</xdr:colOff>
      <xdr:row>96</xdr:row>
      <xdr:rowOff>88481</xdr:rowOff>
    </xdr:to>
    <xdr:sp macro="" textlink="">
      <xdr:nvSpPr>
        <xdr:cNvPr id="476" name="楕円 475"/>
        <xdr:cNvSpPr/>
      </xdr:nvSpPr>
      <xdr:spPr>
        <a:xfrm>
          <a:off x="10426700" y="1644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9758</xdr:rowOff>
    </xdr:from>
    <xdr:ext cx="534377" cy="259045"/>
    <xdr:sp macro="" textlink="">
      <xdr:nvSpPr>
        <xdr:cNvPr id="477" name="普通建設事業費 （ うち更新整備　）該当値テキスト"/>
        <xdr:cNvSpPr txBox="1"/>
      </xdr:nvSpPr>
      <xdr:spPr>
        <a:xfrm>
          <a:off x="10528300" y="1629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141390</xdr:rowOff>
    </xdr:from>
    <xdr:to>
      <xdr:col>50</xdr:col>
      <xdr:colOff>165100</xdr:colOff>
      <xdr:row>98</xdr:row>
      <xdr:rowOff>71540</xdr:rowOff>
    </xdr:to>
    <xdr:sp macro="" textlink="">
      <xdr:nvSpPr>
        <xdr:cNvPr id="478" name="楕円 477"/>
        <xdr:cNvSpPr/>
      </xdr:nvSpPr>
      <xdr:spPr>
        <a:xfrm>
          <a:off x="9588500" y="167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62667</xdr:rowOff>
    </xdr:from>
    <xdr:ext cx="534377" cy="259045"/>
    <xdr:sp macro="" textlink="">
      <xdr:nvSpPr>
        <xdr:cNvPr id="479" name="テキスト ボックス 478"/>
        <xdr:cNvSpPr txBox="1"/>
      </xdr:nvSpPr>
      <xdr:spPr>
        <a:xfrm>
          <a:off x="9372111" y="1686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117436</xdr:rowOff>
    </xdr:from>
    <xdr:to>
      <xdr:col>46</xdr:col>
      <xdr:colOff>38100</xdr:colOff>
      <xdr:row>94</xdr:row>
      <xdr:rowOff>47586</xdr:rowOff>
    </xdr:to>
    <xdr:sp macro="" textlink="">
      <xdr:nvSpPr>
        <xdr:cNvPr id="480" name="楕円 479"/>
        <xdr:cNvSpPr/>
      </xdr:nvSpPr>
      <xdr:spPr>
        <a:xfrm>
          <a:off x="8699500" y="160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64113</xdr:rowOff>
    </xdr:from>
    <xdr:ext cx="534377" cy="259045"/>
    <xdr:sp macro="" textlink="">
      <xdr:nvSpPr>
        <xdr:cNvPr id="481" name="テキスト ボックス 480"/>
        <xdr:cNvSpPr txBox="1"/>
      </xdr:nvSpPr>
      <xdr:spPr>
        <a:xfrm>
          <a:off x="8483111" y="1583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23152</xdr:rowOff>
    </xdr:from>
    <xdr:to>
      <xdr:col>41</xdr:col>
      <xdr:colOff>101600</xdr:colOff>
      <xdr:row>96</xdr:row>
      <xdr:rowOff>124752</xdr:rowOff>
    </xdr:to>
    <xdr:sp macro="" textlink="">
      <xdr:nvSpPr>
        <xdr:cNvPr id="482" name="楕円 481"/>
        <xdr:cNvSpPr/>
      </xdr:nvSpPr>
      <xdr:spPr>
        <a:xfrm>
          <a:off x="7810500" y="1648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141279</xdr:rowOff>
    </xdr:from>
    <xdr:ext cx="534377" cy="259045"/>
    <xdr:sp macro="" textlink="">
      <xdr:nvSpPr>
        <xdr:cNvPr id="483" name="テキスト ボックス 482"/>
        <xdr:cNvSpPr txBox="1"/>
      </xdr:nvSpPr>
      <xdr:spPr>
        <a:xfrm>
          <a:off x="7594111" y="1625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4" name="直線コネクタ 49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5" name="テキスト ボックス 49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7" name="テキスト ボックス 49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8" name="直線コネクタ 49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9" name="テキスト ボックス 49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26017</xdr:rowOff>
    </xdr:from>
    <xdr:to>
      <xdr:col>85</xdr:col>
      <xdr:colOff>126364</xdr:colOff>
      <xdr:row>38</xdr:row>
      <xdr:rowOff>25400</xdr:rowOff>
    </xdr:to>
    <xdr:cxnSp macro="">
      <xdr:nvCxnSpPr>
        <xdr:cNvPr id="503" name="直線コネクタ 502"/>
        <xdr:cNvCxnSpPr/>
      </xdr:nvCxnSpPr>
      <xdr:spPr>
        <a:xfrm flipV="1">
          <a:off x="16317595" y="5340967"/>
          <a:ext cx="1269" cy="119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53978</xdr:rowOff>
    </xdr:from>
    <xdr:ext cx="249299" cy="259045"/>
    <xdr:sp macro="" textlink="">
      <xdr:nvSpPr>
        <xdr:cNvPr id="504" name="災害復旧事業費最小値テキスト"/>
        <xdr:cNvSpPr txBox="1"/>
      </xdr:nvSpPr>
      <xdr:spPr>
        <a:xfrm>
          <a:off x="16370300" y="6569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5" name="直線コネクタ 50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144144</xdr:rowOff>
    </xdr:from>
    <xdr:ext cx="599010" cy="259045"/>
    <xdr:sp macro="" textlink="">
      <xdr:nvSpPr>
        <xdr:cNvPr id="506" name="災害復旧事業費最大値テキスト"/>
        <xdr:cNvSpPr txBox="1"/>
      </xdr:nvSpPr>
      <xdr:spPr>
        <a:xfrm>
          <a:off x="16370300" y="511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26017</xdr:rowOff>
    </xdr:from>
    <xdr:to>
      <xdr:col>86</xdr:col>
      <xdr:colOff>25400</xdr:colOff>
      <xdr:row>31</xdr:row>
      <xdr:rowOff>26017</xdr:rowOff>
    </xdr:to>
    <xdr:cxnSp macro="">
      <xdr:nvCxnSpPr>
        <xdr:cNvPr id="507" name="直線コネクタ 506"/>
        <xdr:cNvCxnSpPr/>
      </xdr:nvCxnSpPr>
      <xdr:spPr>
        <a:xfrm>
          <a:off x="16230600" y="534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23885</xdr:rowOff>
    </xdr:from>
    <xdr:to>
      <xdr:col>85</xdr:col>
      <xdr:colOff>127000</xdr:colOff>
      <xdr:row>38</xdr:row>
      <xdr:rowOff>23914</xdr:rowOff>
    </xdr:to>
    <xdr:cxnSp macro="">
      <xdr:nvCxnSpPr>
        <xdr:cNvPr id="508" name="直線コネクタ 507"/>
        <xdr:cNvCxnSpPr/>
      </xdr:nvCxnSpPr>
      <xdr:spPr>
        <a:xfrm>
          <a:off x="15481300" y="6538985"/>
          <a:ext cx="838200" cy="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142878</xdr:rowOff>
    </xdr:from>
    <xdr:ext cx="469744" cy="259045"/>
    <xdr:sp macro="" textlink="">
      <xdr:nvSpPr>
        <xdr:cNvPr id="509" name="災害復旧事業費平均値テキスト"/>
        <xdr:cNvSpPr txBox="1"/>
      </xdr:nvSpPr>
      <xdr:spPr>
        <a:xfrm>
          <a:off x="16370300" y="6315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120001</xdr:rowOff>
    </xdr:from>
    <xdr:to>
      <xdr:col>85</xdr:col>
      <xdr:colOff>177800</xdr:colOff>
      <xdr:row>38</xdr:row>
      <xdr:rowOff>50151</xdr:rowOff>
    </xdr:to>
    <xdr:sp macro="" textlink="">
      <xdr:nvSpPr>
        <xdr:cNvPr id="510" name="フローチャート: 判断 509"/>
        <xdr:cNvSpPr/>
      </xdr:nvSpPr>
      <xdr:spPr>
        <a:xfrm>
          <a:off x="16268700" y="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23885</xdr:rowOff>
    </xdr:from>
    <xdr:to>
      <xdr:col>81</xdr:col>
      <xdr:colOff>50800</xdr:colOff>
      <xdr:row>38</xdr:row>
      <xdr:rowOff>25388</xdr:rowOff>
    </xdr:to>
    <xdr:cxnSp macro="">
      <xdr:nvCxnSpPr>
        <xdr:cNvPr id="511" name="直線コネクタ 510"/>
        <xdr:cNvCxnSpPr/>
      </xdr:nvCxnSpPr>
      <xdr:spPr>
        <a:xfrm flipV="1">
          <a:off x="14592300" y="6538985"/>
          <a:ext cx="889000" cy="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134774</xdr:rowOff>
    </xdr:from>
    <xdr:to>
      <xdr:col>81</xdr:col>
      <xdr:colOff>101600</xdr:colOff>
      <xdr:row>38</xdr:row>
      <xdr:rowOff>64925</xdr:rowOff>
    </xdr:to>
    <xdr:sp macro="" textlink="">
      <xdr:nvSpPr>
        <xdr:cNvPr id="512" name="フローチャート: 判断 511"/>
        <xdr:cNvSpPr/>
      </xdr:nvSpPr>
      <xdr:spPr>
        <a:xfrm>
          <a:off x="15430500" y="64784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81451</xdr:rowOff>
    </xdr:from>
    <xdr:ext cx="469744" cy="259045"/>
    <xdr:sp macro="" textlink="">
      <xdr:nvSpPr>
        <xdr:cNvPr id="513" name="テキスト ボックス 512"/>
        <xdr:cNvSpPr txBox="1"/>
      </xdr:nvSpPr>
      <xdr:spPr>
        <a:xfrm>
          <a:off x="15246428" y="625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22806</xdr:rowOff>
    </xdr:from>
    <xdr:to>
      <xdr:col>76</xdr:col>
      <xdr:colOff>114300</xdr:colOff>
      <xdr:row>38</xdr:row>
      <xdr:rowOff>25388</xdr:rowOff>
    </xdr:to>
    <xdr:cxnSp macro="">
      <xdr:nvCxnSpPr>
        <xdr:cNvPr id="514" name="直線コネクタ 513"/>
        <xdr:cNvCxnSpPr/>
      </xdr:nvCxnSpPr>
      <xdr:spPr>
        <a:xfrm>
          <a:off x="13703300" y="6537906"/>
          <a:ext cx="889000" cy="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129368</xdr:rowOff>
    </xdr:from>
    <xdr:to>
      <xdr:col>76</xdr:col>
      <xdr:colOff>165100</xdr:colOff>
      <xdr:row>38</xdr:row>
      <xdr:rowOff>59518</xdr:rowOff>
    </xdr:to>
    <xdr:sp macro="" textlink="">
      <xdr:nvSpPr>
        <xdr:cNvPr id="515" name="フローチャート: 判断 514"/>
        <xdr:cNvSpPr/>
      </xdr:nvSpPr>
      <xdr:spPr>
        <a:xfrm>
          <a:off x="14541500" y="64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76045</xdr:rowOff>
    </xdr:from>
    <xdr:ext cx="469744" cy="259045"/>
    <xdr:sp macro="" textlink="">
      <xdr:nvSpPr>
        <xdr:cNvPr id="516" name="テキスト ボックス 515"/>
        <xdr:cNvSpPr txBox="1"/>
      </xdr:nvSpPr>
      <xdr:spPr>
        <a:xfrm>
          <a:off x="14357428" y="624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6809</xdr:rowOff>
    </xdr:from>
    <xdr:to>
      <xdr:col>71</xdr:col>
      <xdr:colOff>177800</xdr:colOff>
      <xdr:row>38</xdr:row>
      <xdr:rowOff>22806</xdr:rowOff>
    </xdr:to>
    <xdr:cxnSp macro="">
      <xdr:nvCxnSpPr>
        <xdr:cNvPr id="517" name="直線コネクタ 516"/>
        <xdr:cNvCxnSpPr/>
      </xdr:nvCxnSpPr>
      <xdr:spPr>
        <a:xfrm>
          <a:off x="12814300" y="6521909"/>
          <a:ext cx="889000" cy="1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120544</xdr:rowOff>
    </xdr:from>
    <xdr:to>
      <xdr:col>72</xdr:col>
      <xdr:colOff>38100</xdr:colOff>
      <xdr:row>38</xdr:row>
      <xdr:rowOff>50694</xdr:rowOff>
    </xdr:to>
    <xdr:sp macro="" textlink="">
      <xdr:nvSpPr>
        <xdr:cNvPr id="518" name="フローチャート: 判断 517"/>
        <xdr:cNvSpPr/>
      </xdr:nvSpPr>
      <xdr:spPr>
        <a:xfrm>
          <a:off x="13652500" y="646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67221</xdr:rowOff>
    </xdr:from>
    <xdr:ext cx="469744" cy="259045"/>
    <xdr:sp macro="" textlink="">
      <xdr:nvSpPr>
        <xdr:cNvPr id="519" name="テキスト ボックス 518"/>
        <xdr:cNvSpPr txBox="1"/>
      </xdr:nvSpPr>
      <xdr:spPr>
        <a:xfrm>
          <a:off x="13468428" y="6239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106302</xdr:rowOff>
    </xdr:from>
    <xdr:to>
      <xdr:col>67</xdr:col>
      <xdr:colOff>101600</xdr:colOff>
      <xdr:row>38</xdr:row>
      <xdr:rowOff>36452</xdr:rowOff>
    </xdr:to>
    <xdr:sp macro="" textlink="">
      <xdr:nvSpPr>
        <xdr:cNvPr id="520" name="フローチャート: 判断 519"/>
        <xdr:cNvSpPr/>
      </xdr:nvSpPr>
      <xdr:spPr>
        <a:xfrm>
          <a:off x="12763500" y="64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52979</xdr:rowOff>
    </xdr:from>
    <xdr:ext cx="469744" cy="259045"/>
    <xdr:sp macro="" textlink="">
      <xdr:nvSpPr>
        <xdr:cNvPr id="521" name="テキスト ボックス 520"/>
        <xdr:cNvSpPr txBox="1"/>
      </xdr:nvSpPr>
      <xdr:spPr>
        <a:xfrm>
          <a:off x="12579428" y="622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144564</xdr:rowOff>
    </xdr:from>
    <xdr:to>
      <xdr:col>85</xdr:col>
      <xdr:colOff>177800</xdr:colOff>
      <xdr:row>38</xdr:row>
      <xdr:rowOff>74714</xdr:rowOff>
    </xdr:to>
    <xdr:sp macro="" textlink="">
      <xdr:nvSpPr>
        <xdr:cNvPr id="527" name="楕円 526"/>
        <xdr:cNvSpPr/>
      </xdr:nvSpPr>
      <xdr:spPr>
        <a:xfrm>
          <a:off x="16268700" y="648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98428</xdr:rowOff>
    </xdr:from>
    <xdr:ext cx="378565" cy="259045"/>
    <xdr:sp macro="" textlink="">
      <xdr:nvSpPr>
        <xdr:cNvPr id="528" name="災害復旧事業費該当値テキスト"/>
        <xdr:cNvSpPr txBox="1"/>
      </xdr:nvSpPr>
      <xdr:spPr>
        <a:xfrm>
          <a:off x="16370300" y="6442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144535</xdr:rowOff>
    </xdr:from>
    <xdr:to>
      <xdr:col>81</xdr:col>
      <xdr:colOff>101600</xdr:colOff>
      <xdr:row>38</xdr:row>
      <xdr:rowOff>74685</xdr:rowOff>
    </xdr:to>
    <xdr:sp macro="" textlink="">
      <xdr:nvSpPr>
        <xdr:cNvPr id="529" name="楕円 528"/>
        <xdr:cNvSpPr/>
      </xdr:nvSpPr>
      <xdr:spPr>
        <a:xfrm>
          <a:off x="15430500" y="648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65812</xdr:rowOff>
    </xdr:from>
    <xdr:ext cx="378565" cy="259045"/>
    <xdr:sp macro="" textlink="">
      <xdr:nvSpPr>
        <xdr:cNvPr id="530" name="テキスト ボックス 529"/>
        <xdr:cNvSpPr txBox="1"/>
      </xdr:nvSpPr>
      <xdr:spPr>
        <a:xfrm>
          <a:off x="15292017" y="6580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146039</xdr:rowOff>
    </xdr:from>
    <xdr:to>
      <xdr:col>76</xdr:col>
      <xdr:colOff>165100</xdr:colOff>
      <xdr:row>38</xdr:row>
      <xdr:rowOff>76189</xdr:rowOff>
    </xdr:to>
    <xdr:sp macro="" textlink="">
      <xdr:nvSpPr>
        <xdr:cNvPr id="531" name="楕円 530"/>
        <xdr:cNvSpPr/>
      </xdr:nvSpPr>
      <xdr:spPr>
        <a:xfrm>
          <a:off x="14541500" y="648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67315</xdr:rowOff>
    </xdr:from>
    <xdr:ext cx="249299" cy="259045"/>
    <xdr:sp macro="" textlink="">
      <xdr:nvSpPr>
        <xdr:cNvPr id="532" name="テキスト ボックス 531"/>
        <xdr:cNvSpPr txBox="1"/>
      </xdr:nvSpPr>
      <xdr:spPr>
        <a:xfrm>
          <a:off x="14467650" y="65824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143455</xdr:rowOff>
    </xdr:from>
    <xdr:to>
      <xdr:col>72</xdr:col>
      <xdr:colOff>38100</xdr:colOff>
      <xdr:row>38</xdr:row>
      <xdr:rowOff>73605</xdr:rowOff>
    </xdr:to>
    <xdr:sp macro="" textlink="">
      <xdr:nvSpPr>
        <xdr:cNvPr id="533" name="楕円 532"/>
        <xdr:cNvSpPr/>
      </xdr:nvSpPr>
      <xdr:spPr>
        <a:xfrm>
          <a:off x="13652500" y="648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64733</xdr:rowOff>
    </xdr:from>
    <xdr:ext cx="378565" cy="259045"/>
    <xdr:sp macro="" textlink="">
      <xdr:nvSpPr>
        <xdr:cNvPr id="534" name="テキスト ボックス 533"/>
        <xdr:cNvSpPr txBox="1"/>
      </xdr:nvSpPr>
      <xdr:spPr>
        <a:xfrm>
          <a:off x="13514017" y="6579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127459</xdr:rowOff>
    </xdr:from>
    <xdr:to>
      <xdr:col>67</xdr:col>
      <xdr:colOff>101600</xdr:colOff>
      <xdr:row>38</xdr:row>
      <xdr:rowOff>57609</xdr:rowOff>
    </xdr:to>
    <xdr:sp macro="" textlink="">
      <xdr:nvSpPr>
        <xdr:cNvPr id="535" name="楕円 534"/>
        <xdr:cNvSpPr/>
      </xdr:nvSpPr>
      <xdr:spPr>
        <a:xfrm>
          <a:off x="12763500" y="647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48736</xdr:rowOff>
    </xdr:from>
    <xdr:ext cx="469744" cy="259045"/>
    <xdr:sp macro="" textlink="">
      <xdr:nvSpPr>
        <xdr:cNvPr id="536" name="テキスト ボックス 535"/>
        <xdr:cNvSpPr txBox="1"/>
      </xdr:nvSpPr>
      <xdr:spPr>
        <a:xfrm>
          <a:off x="12579428" y="6563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8" name="テキスト ボックス 54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2" name="直線コネクタ 55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7" name="直線コネクタ 55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9" name="フローチャート: 判断 55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0" name="直線コネクタ 55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1" name="フローチャート: 判断 56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2" name="テキスト ボックス 56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3" name="直線コネクタ 56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4" name="フローチャート: 判断 56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5" name="テキスト ボックス 56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6" name="直線コネクタ 56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7" name="フローチャート: 判断 56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8" name="テキスト ボックス 56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フローチャート: 判断 56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0" name="テキスト ボックス 56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楕円 57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8" name="楕円 57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9" name="テキスト ボックス 57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0" name="楕円 57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1" name="テキスト ボックス 58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2" name="楕円 58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3" name="テキスト ボックス 58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楕円 58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5" name="テキスト ボックス 58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6" name="直線コネクタ 59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7" name="テキスト ボックス 59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8" name="直線コネクタ 59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9" name="テキスト ボックス 59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1" name="テキスト ボックス 60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2" name="直線コネクタ 60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3" name="テキスト ボックス 60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4" name="直線コネクタ 60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5" name="テキスト ボックス 60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36093</xdr:rowOff>
    </xdr:from>
    <xdr:to>
      <xdr:col>85</xdr:col>
      <xdr:colOff>126364</xdr:colOff>
      <xdr:row>77</xdr:row>
      <xdr:rowOff>161074</xdr:rowOff>
    </xdr:to>
    <xdr:cxnSp macro="">
      <xdr:nvCxnSpPr>
        <xdr:cNvPr id="609" name="直線コネクタ 608"/>
        <xdr:cNvCxnSpPr/>
      </xdr:nvCxnSpPr>
      <xdr:spPr>
        <a:xfrm flipV="1">
          <a:off x="16317595" y="12037593"/>
          <a:ext cx="1269" cy="1325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164901</xdr:rowOff>
    </xdr:from>
    <xdr:ext cx="534377" cy="259045"/>
    <xdr:sp macro="" textlink="">
      <xdr:nvSpPr>
        <xdr:cNvPr id="610" name="公債費最小値テキスト"/>
        <xdr:cNvSpPr txBox="1"/>
      </xdr:nvSpPr>
      <xdr:spPr>
        <a:xfrm>
          <a:off x="16370300" y="1336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161074</xdr:rowOff>
    </xdr:from>
    <xdr:to>
      <xdr:col>86</xdr:col>
      <xdr:colOff>25400</xdr:colOff>
      <xdr:row>77</xdr:row>
      <xdr:rowOff>161074</xdr:rowOff>
    </xdr:to>
    <xdr:cxnSp macro="">
      <xdr:nvCxnSpPr>
        <xdr:cNvPr id="611" name="直線コネクタ 610"/>
        <xdr:cNvCxnSpPr/>
      </xdr:nvCxnSpPr>
      <xdr:spPr>
        <a:xfrm>
          <a:off x="16230600" y="133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154220</xdr:rowOff>
    </xdr:from>
    <xdr:ext cx="599010" cy="259045"/>
    <xdr:sp macro="" textlink="">
      <xdr:nvSpPr>
        <xdr:cNvPr id="612" name="公債費最大値テキスト"/>
        <xdr:cNvSpPr txBox="1"/>
      </xdr:nvSpPr>
      <xdr:spPr>
        <a:xfrm>
          <a:off x="16370300" y="11812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36093</xdr:rowOff>
    </xdr:from>
    <xdr:to>
      <xdr:col>86</xdr:col>
      <xdr:colOff>25400</xdr:colOff>
      <xdr:row>70</xdr:row>
      <xdr:rowOff>36093</xdr:rowOff>
    </xdr:to>
    <xdr:cxnSp macro="">
      <xdr:nvCxnSpPr>
        <xdr:cNvPr id="613" name="直線コネクタ 612"/>
        <xdr:cNvCxnSpPr/>
      </xdr:nvCxnSpPr>
      <xdr:spPr>
        <a:xfrm>
          <a:off x="16230600" y="12037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88697</xdr:rowOff>
    </xdr:from>
    <xdr:to>
      <xdr:col>85</xdr:col>
      <xdr:colOff>127000</xdr:colOff>
      <xdr:row>76</xdr:row>
      <xdr:rowOff>130887</xdr:rowOff>
    </xdr:to>
    <xdr:cxnSp macro="">
      <xdr:nvCxnSpPr>
        <xdr:cNvPr id="614" name="直線コネクタ 613"/>
        <xdr:cNvCxnSpPr/>
      </xdr:nvCxnSpPr>
      <xdr:spPr>
        <a:xfrm flipV="1">
          <a:off x="15481300" y="13118897"/>
          <a:ext cx="838200" cy="4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55618</xdr:rowOff>
    </xdr:from>
    <xdr:ext cx="534377" cy="259045"/>
    <xdr:sp macro="" textlink="">
      <xdr:nvSpPr>
        <xdr:cNvPr id="615" name="公債費平均値テキスト"/>
        <xdr:cNvSpPr txBox="1"/>
      </xdr:nvSpPr>
      <xdr:spPr>
        <a:xfrm>
          <a:off x="16370300" y="12742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32741</xdr:rowOff>
    </xdr:from>
    <xdr:to>
      <xdr:col>85</xdr:col>
      <xdr:colOff>177800</xdr:colOff>
      <xdr:row>75</xdr:row>
      <xdr:rowOff>134341</xdr:rowOff>
    </xdr:to>
    <xdr:sp macro="" textlink="">
      <xdr:nvSpPr>
        <xdr:cNvPr id="616" name="フローチャート: 判断 615"/>
        <xdr:cNvSpPr/>
      </xdr:nvSpPr>
      <xdr:spPr>
        <a:xfrm>
          <a:off x="162687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130887</xdr:rowOff>
    </xdr:from>
    <xdr:to>
      <xdr:col>81</xdr:col>
      <xdr:colOff>50800</xdr:colOff>
      <xdr:row>76</xdr:row>
      <xdr:rowOff>142660</xdr:rowOff>
    </xdr:to>
    <xdr:cxnSp macro="">
      <xdr:nvCxnSpPr>
        <xdr:cNvPr id="617" name="直線コネクタ 616"/>
        <xdr:cNvCxnSpPr/>
      </xdr:nvCxnSpPr>
      <xdr:spPr>
        <a:xfrm flipV="1">
          <a:off x="14592300" y="13161087"/>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11075</xdr:rowOff>
    </xdr:from>
    <xdr:to>
      <xdr:col>81</xdr:col>
      <xdr:colOff>101600</xdr:colOff>
      <xdr:row>75</xdr:row>
      <xdr:rowOff>112675</xdr:rowOff>
    </xdr:to>
    <xdr:sp macro="" textlink="">
      <xdr:nvSpPr>
        <xdr:cNvPr id="618" name="フローチャート: 判断 617"/>
        <xdr:cNvSpPr/>
      </xdr:nvSpPr>
      <xdr:spPr>
        <a:xfrm>
          <a:off x="15430500" y="1286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129202</xdr:rowOff>
    </xdr:from>
    <xdr:ext cx="534377" cy="259045"/>
    <xdr:sp macro="" textlink="">
      <xdr:nvSpPr>
        <xdr:cNvPr id="619" name="テキスト ボックス 618"/>
        <xdr:cNvSpPr txBox="1"/>
      </xdr:nvSpPr>
      <xdr:spPr>
        <a:xfrm>
          <a:off x="15214111" y="1264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122073</xdr:rowOff>
    </xdr:from>
    <xdr:to>
      <xdr:col>76</xdr:col>
      <xdr:colOff>114300</xdr:colOff>
      <xdr:row>76</xdr:row>
      <xdr:rowOff>142660</xdr:rowOff>
    </xdr:to>
    <xdr:cxnSp macro="">
      <xdr:nvCxnSpPr>
        <xdr:cNvPr id="620" name="直線コネクタ 619"/>
        <xdr:cNvCxnSpPr/>
      </xdr:nvCxnSpPr>
      <xdr:spPr>
        <a:xfrm>
          <a:off x="13703300" y="13152273"/>
          <a:ext cx="889000" cy="2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150990</xdr:rowOff>
    </xdr:from>
    <xdr:to>
      <xdr:col>76</xdr:col>
      <xdr:colOff>165100</xdr:colOff>
      <xdr:row>75</xdr:row>
      <xdr:rowOff>81140</xdr:rowOff>
    </xdr:to>
    <xdr:sp macro="" textlink="">
      <xdr:nvSpPr>
        <xdr:cNvPr id="621" name="フローチャート: 判断 620"/>
        <xdr:cNvSpPr/>
      </xdr:nvSpPr>
      <xdr:spPr>
        <a:xfrm>
          <a:off x="14541500" y="128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97667</xdr:rowOff>
    </xdr:from>
    <xdr:ext cx="534377" cy="259045"/>
    <xdr:sp macro="" textlink="">
      <xdr:nvSpPr>
        <xdr:cNvPr id="622" name="テキスト ボックス 621"/>
        <xdr:cNvSpPr txBox="1"/>
      </xdr:nvSpPr>
      <xdr:spPr>
        <a:xfrm>
          <a:off x="14325111" y="12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108280</xdr:rowOff>
    </xdr:from>
    <xdr:to>
      <xdr:col>71</xdr:col>
      <xdr:colOff>177800</xdr:colOff>
      <xdr:row>76</xdr:row>
      <xdr:rowOff>122073</xdr:rowOff>
    </xdr:to>
    <xdr:cxnSp macro="">
      <xdr:nvCxnSpPr>
        <xdr:cNvPr id="623" name="直線コネクタ 622"/>
        <xdr:cNvCxnSpPr/>
      </xdr:nvCxnSpPr>
      <xdr:spPr>
        <a:xfrm>
          <a:off x="12814300" y="13138480"/>
          <a:ext cx="889000" cy="1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30023</xdr:rowOff>
    </xdr:from>
    <xdr:to>
      <xdr:col>72</xdr:col>
      <xdr:colOff>38100</xdr:colOff>
      <xdr:row>74</xdr:row>
      <xdr:rowOff>131623</xdr:rowOff>
    </xdr:to>
    <xdr:sp macro="" textlink="">
      <xdr:nvSpPr>
        <xdr:cNvPr id="624" name="フローチャート: 判断 623"/>
        <xdr:cNvSpPr/>
      </xdr:nvSpPr>
      <xdr:spPr>
        <a:xfrm>
          <a:off x="13652500" y="12717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148150</xdr:rowOff>
    </xdr:from>
    <xdr:ext cx="534377" cy="259045"/>
    <xdr:sp macro="" textlink="">
      <xdr:nvSpPr>
        <xdr:cNvPr id="625" name="テキスト ボックス 624"/>
        <xdr:cNvSpPr txBox="1"/>
      </xdr:nvSpPr>
      <xdr:spPr>
        <a:xfrm>
          <a:off x="13436111" y="1249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37249</xdr:rowOff>
    </xdr:from>
    <xdr:to>
      <xdr:col>67</xdr:col>
      <xdr:colOff>101600</xdr:colOff>
      <xdr:row>74</xdr:row>
      <xdr:rowOff>138849</xdr:rowOff>
    </xdr:to>
    <xdr:sp macro="" textlink="">
      <xdr:nvSpPr>
        <xdr:cNvPr id="626" name="フローチャート: 判断 625"/>
        <xdr:cNvSpPr/>
      </xdr:nvSpPr>
      <xdr:spPr>
        <a:xfrm>
          <a:off x="12763500" y="1272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155376</xdr:rowOff>
    </xdr:from>
    <xdr:ext cx="534377" cy="259045"/>
    <xdr:sp macro="" textlink="">
      <xdr:nvSpPr>
        <xdr:cNvPr id="627" name="テキスト ボックス 626"/>
        <xdr:cNvSpPr txBox="1"/>
      </xdr:nvSpPr>
      <xdr:spPr>
        <a:xfrm>
          <a:off x="12547111" y="1249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37897</xdr:rowOff>
    </xdr:from>
    <xdr:to>
      <xdr:col>85</xdr:col>
      <xdr:colOff>177800</xdr:colOff>
      <xdr:row>76</xdr:row>
      <xdr:rowOff>139497</xdr:rowOff>
    </xdr:to>
    <xdr:sp macro="" textlink="">
      <xdr:nvSpPr>
        <xdr:cNvPr id="633" name="楕円 632"/>
        <xdr:cNvSpPr/>
      </xdr:nvSpPr>
      <xdr:spPr>
        <a:xfrm>
          <a:off x="16268700" y="1306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16324</xdr:rowOff>
    </xdr:from>
    <xdr:ext cx="534377" cy="259045"/>
    <xdr:sp macro="" textlink="">
      <xdr:nvSpPr>
        <xdr:cNvPr id="634" name="公債費該当値テキスト"/>
        <xdr:cNvSpPr txBox="1"/>
      </xdr:nvSpPr>
      <xdr:spPr>
        <a:xfrm>
          <a:off x="16370300" y="1304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80087</xdr:rowOff>
    </xdr:from>
    <xdr:to>
      <xdr:col>81</xdr:col>
      <xdr:colOff>101600</xdr:colOff>
      <xdr:row>77</xdr:row>
      <xdr:rowOff>10237</xdr:rowOff>
    </xdr:to>
    <xdr:sp macro="" textlink="">
      <xdr:nvSpPr>
        <xdr:cNvPr id="635" name="楕円 634"/>
        <xdr:cNvSpPr/>
      </xdr:nvSpPr>
      <xdr:spPr>
        <a:xfrm>
          <a:off x="15430500" y="1311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1364</xdr:rowOff>
    </xdr:from>
    <xdr:ext cx="534377" cy="259045"/>
    <xdr:sp macro="" textlink="">
      <xdr:nvSpPr>
        <xdr:cNvPr id="636" name="テキスト ボックス 635"/>
        <xdr:cNvSpPr txBox="1"/>
      </xdr:nvSpPr>
      <xdr:spPr>
        <a:xfrm>
          <a:off x="15214111" y="1320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91860</xdr:rowOff>
    </xdr:from>
    <xdr:to>
      <xdr:col>76</xdr:col>
      <xdr:colOff>165100</xdr:colOff>
      <xdr:row>77</xdr:row>
      <xdr:rowOff>22010</xdr:rowOff>
    </xdr:to>
    <xdr:sp macro="" textlink="">
      <xdr:nvSpPr>
        <xdr:cNvPr id="637" name="楕円 636"/>
        <xdr:cNvSpPr/>
      </xdr:nvSpPr>
      <xdr:spPr>
        <a:xfrm>
          <a:off x="14541500" y="1312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13137</xdr:rowOff>
    </xdr:from>
    <xdr:ext cx="534377" cy="259045"/>
    <xdr:sp macro="" textlink="">
      <xdr:nvSpPr>
        <xdr:cNvPr id="638" name="テキスト ボックス 637"/>
        <xdr:cNvSpPr txBox="1"/>
      </xdr:nvSpPr>
      <xdr:spPr>
        <a:xfrm>
          <a:off x="14325111" y="1321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71273</xdr:rowOff>
    </xdr:from>
    <xdr:to>
      <xdr:col>72</xdr:col>
      <xdr:colOff>38100</xdr:colOff>
      <xdr:row>77</xdr:row>
      <xdr:rowOff>1423</xdr:rowOff>
    </xdr:to>
    <xdr:sp macro="" textlink="">
      <xdr:nvSpPr>
        <xdr:cNvPr id="639" name="楕円 638"/>
        <xdr:cNvSpPr/>
      </xdr:nvSpPr>
      <xdr:spPr>
        <a:xfrm>
          <a:off x="13652500" y="1310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164000</xdr:rowOff>
    </xdr:from>
    <xdr:ext cx="534377" cy="259045"/>
    <xdr:sp macro="" textlink="">
      <xdr:nvSpPr>
        <xdr:cNvPr id="640" name="テキスト ボックス 639"/>
        <xdr:cNvSpPr txBox="1"/>
      </xdr:nvSpPr>
      <xdr:spPr>
        <a:xfrm>
          <a:off x="13436111" y="1319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57480</xdr:rowOff>
    </xdr:from>
    <xdr:to>
      <xdr:col>67</xdr:col>
      <xdr:colOff>101600</xdr:colOff>
      <xdr:row>76</xdr:row>
      <xdr:rowOff>159080</xdr:rowOff>
    </xdr:to>
    <xdr:sp macro="" textlink="">
      <xdr:nvSpPr>
        <xdr:cNvPr id="641" name="楕円 640"/>
        <xdr:cNvSpPr/>
      </xdr:nvSpPr>
      <xdr:spPr>
        <a:xfrm>
          <a:off x="12763500" y="1308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150207</xdr:rowOff>
    </xdr:from>
    <xdr:ext cx="534377" cy="259045"/>
    <xdr:sp macro="" textlink="">
      <xdr:nvSpPr>
        <xdr:cNvPr id="642" name="テキスト ボックス 641"/>
        <xdr:cNvSpPr txBox="1"/>
      </xdr:nvSpPr>
      <xdr:spPr>
        <a:xfrm>
          <a:off x="12547111" y="131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3" name="直線コネクタ 65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4" name="テキスト ボックス 65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5" name="直線コネクタ 65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6" name="テキスト ボックス 65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7" name="直線コネクタ 65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8" name="テキスト ボックス 65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9" name="直線コネクタ 65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0" name="テキスト ボックス 65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1" name="直線コネクタ 66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2" name="テキスト ボックス 66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107803</xdr:rowOff>
    </xdr:from>
    <xdr:to>
      <xdr:col>85</xdr:col>
      <xdr:colOff>126364</xdr:colOff>
      <xdr:row>99</xdr:row>
      <xdr:rowOff>44397</xdr:rowOff>
    </xdr:to>
    <xdr:cxnSp macro="">
      <xdr:nvCxnSpPr>
        <xdr:cNvPr id="666" name="直線コネクタ 665"/>
        <xdr:cNvCxnSpPr/>
      </xdr:nvCxnSpPr>
      <xdr:spPr>
        <a:xfrm flipV="1">
          <a:off x="16317595" y="15538303"/>
          <a:ext cx="1269" cy="147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48224</xdr:rowOff>
    </xdr:from>
    <xdr:ext cx="249299" cy="259045"/>
    <xdr:sp macro="" textlink="">
      <xdr:nvSpPr>
        <xdr:cNvPr id="667" name="積立金最小値テキスト"/>
        <xdr:cNvSpPr txBox="1"/>
      </xdr:nvSpPr>
      <xdr:spPr>
        <a:xfrm>
          <a:off x="16370300" y="17021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44397</xdr:rowOff>
    </xdr:from>
    <xdr:to>
      <xdr:col>86</xdr:col>
      <xdr:colOff>25400</xdr:colOff>
      <xdr:row>99</xdr:row>
      <xdr:rowOff>44397</xdr:rowOff>
    </xdr:to>
    <xdr:cxnSp macro="">
      <xdr:nvCxnSpPr>
        <xdr:cNvPr id="668" name="直線コネクタ 667"/>
        <xdr:cNvCxnSpPr/>
      </xdr:nvCxnSpPr>
      <xdr:spPr>
        <a:xfrm>
          <a:off x="16230600" y="1701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54480</xdr:rowOff>
    </xdr:from>
    <xdr:ext cx="599010" cy="259045"/>
    <xdr:sp macro="" textlink="">
      <xdr:nvSpPr>
        <xdr:cNvPr id="669" name="積立金最大値テキスト"/>
        <xdr:cNvSpPr txBox="1"/>
      </xdr:nvSpPr>
      <xdr:spPr>
        <a:xfrm>
          <a:off x="16370300" y="1531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107803</xdr:rowOff>
    </xdr:from>
    <xdr:to>
      <xdr:col>86</xdr:col>
      <xdr:colOff>25400</xdr:colOff>
      <xdr:row>90</xdr:row>
      <xdr:rowOff>107803</xdr:rowOff>
    </xdr:to>
    <xdr:cxnSp macro="">
      <xdr:nvCxnSpPr>
        <xdr:cNvPr id="670" name="直線コネクタ 669"/>
        <xdr:cNvCxnSpPr/>
      </xdr:nvCxnSpPr>
      <xdr:spPr>
        <a:xfrm>
          <a:off x="16230600" y="15538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5229</xdr:rowOff>
    </xdr:from>
    <xdr:to>
      <xdr:col>85</xdr:col>
      <xdr:colOff>127000</xdr:colOff>
      <xdr:row>99</xdr:row>
      <xdr:rowOff>18641</xdr:rowOff>
    </xdr:to>
    <xdr:cxnSp macro="">
      <xdr:nvCxnSpPr>
        <xdr:cNvPr id="671" name="直線コネクタ 670"/>
        <xdr:cNvCxnSpPr/>
      </xdr:nvCxnSpPr>
      <xdr:spPr>
        <a:xfrm flipV="1">
          <a:off x="15481300" y="16978779"/>
          <a:ext cx="838200" cy="1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84658</xdr:rowOff>
    </xdr:from>
    <xdr:ext cx="534377" cy="259045"/>
    <xdr:sp macro="" textlink="">
      <xdr:nvSpPr>
        <xdr:cNvPr id="672" name="積立金平均値テキスト"/>
        <xdr:cNvSpPr txBox="1"/>
      </xdr:nvSpPr>
      <xdr:spPr>
        <a:xfrm>
          <a:off x="16370300" y="16715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61781</xdr:rowOff>
    </xdr:from>
    <xdr:to>
      <xdr:col>85</xdr:col>
      <xdr:colOff>177800</xdr:colOff>
      <xdr:row>98</xdr:row>
      <xdr:rowOff>163381</xdr:rowOff>
    </xdr:to>
    <xdr:sp macro="" textlink="">
      <xdr:nvSpPr>
        <xdr:cNvPr id="673" name="フローチャート: 判断 672"/>
        <xdr:cNvSpPr/>
      </xdr:nvSpPr>
      <xdr:spPr>
        <a:xfrm>
          <a:off x="16268700" y="168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143480</xdr:rowOff>
    </xdr:from>
    <xdr:to>
      <xdr:col>81</xdr:col>
      <xdr:colOff>50800</xdr:colOff>
      <xdr:row>99</xdr:row>
      <xdr:rowOff>18641</xdr:rowOff>
    </xdr:to>
    <xdr:cxnSp macro="">
      <xdr:nvCxnSpPr>
        <xdr:cNvPr id="674" name="直線コネクタ 673"/>
        <xdr:cNvCxnSpPr/>
      </xdr:nvCxnSpPr>
      <xdr:spPr>
        <a:xfrm>
          <a:off x="14592300" y="16945580"/>
          <a:ext cx="889000" cy="4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71793</xdr:rowOff>
    </xdr:from>
    <xdr:to>
      <xdr:col>81</xdr:col>
      <xdr:colOff>101600</xdr:colOff>
      <xdr:row>99</xdr:row>
      <xdr:rowOff>1943</xdr:rowOff>
    </xdr:to>
    <xdr:sp macro="" textlink="">
      <xdr:nvSpPr>
        <xdr:cNvPr id="675" name="フローチャート: 判断 674"/>
        <xdr:cNvSpPr/>
      </xdr:nvSpPr>
      <xdr:spPr>
        <a:xfrm>
          <a:off x="15430500" y="1687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18470</xdr:rowOff>
    </xdr:from>
    <xdr:ext cx="534377" cy="259045"/>
    <xdr:sp macro="" textlink="">
      <xdr:nvSpPr>
        <xdr:cNvPr id="676" name="テキスト ボックス 675"/>
        <xdr:cNvSpPr txBox="1"/>
      </xdr:nvSpPr>
      <xdr:spPr>
        <a:xfrm>
          <a:off x="15214111" y="1664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83449</xdr:rowOff>
    </xdr:from>
    <xdr:to>
      <xdr:col>76</xdr:col>
      <xdr:colOff>114300</xdr:colOff>
      <xdr:row>98</xdr:row>
      <xdr:rowOff>143480</xdr:rowOff>
    </xdr:to>
    <xdr:cxnSp macro="">
      <xdr:nvCxnSpPr>
        <xdr:cNvPr id="677" name="直線コネクタ 676"/>
        <xdr:cNvCxnSpPr/>
      </xdr:nvCxnSpPr>
      <xdr:spPr>
        <a:xfrm>
          <a:off x="13703300" y="16885549"/>
          <a:ext cx="889000" cy="6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57978</xdr:rowOff>
    </xdr:from>
    <xdr:to>
      <xdr:col>76</xdr:col>
      <xdr:colOff>165100</xdr:colOff>
      <xdr:row>98</xdr:row>
      <xdr:rowOff>159578</xdr:rowOff>
    </xdr:to>
    <xdr:sp macro="" textlink="">
      <xdr:nvSpPr>
        <xdr:cNvPr id="678" name="フローチャート: 判断 677"/>
        <xdr:cNvSpPr/>
      </xdr:nvSpPr>
      <xdr:spPr>
        <a:xfrm>
          <a:off x="14541500" y="1686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4655</xdr:rowOff>
    </xdr:from>
    <xdr:ext cx="534377" cy="259045"/>
    <xdr:sp macro="" textlink="">
      <xdr:nvSpPr>
        <xdr:cNvPr id="679" name="テキスト ボックス 678"/>
        <xdr:cNvSpPr txBox="1"/>
      </xdr:nvSpPr>
      <xdr:spPr>
        <a:xfrm>
          <a:off x="14325111" y="1663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95839</xdr:rowOff>
    </xdr:from>
    <xdr:to>
      <xdr:col>71</xdr:col>
      <xdr:colOff>177800</xdr:colOff>
      <xdr:row>98</xdr:row>
      <xdr:rowOff>83449</xdr:rowOff>
    </xdr:to>
    <xdr:cxnSp macro="">
      <xdr:nvCxnSpPr>
        <xdr:cNvPr id="680" name="直線コネクタ 679"/>
        <xdr:cNvCxnSpPr/>
      </xdr:nvCxnSpPr>
      <xdr:spPr>
        <a:xfrm>
          <a:off x="12814300" y="16555039"/>
          <a:ext cx="889000" cy="33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62429</xdr:rowOff>
    </xdr:from>
    <xdr:to>
      <xdr:col>72</xdr:col>
      <xdr:colOff>38100</xdr:colOff>
      <xdr:row>98</xdr:row>
      <xdr:rowOff>164029</xdr:rowOff>
    </xdr:to>
    <xdr:sp macro="" textlink="">
      <xdr:nvSpPr>
        <xdr:cNvPr id="681" name="フローチャート: 判断 680"/>
        <xdr:cNvSpPr/>
      </xdr:nvSpPr>
      <xdr:spPr>
        <a:xfrm>
          <a:off x="13652500" y="1686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155156</xdr:rowOff>
    </xdr:from>
    <xdr:ext cx="534377" cy="259045"/>
    <xdr:sp macro="" textlink="">
      <xdr:nvSpPr>
        <xdr:cNvPr id="682" name="テキスト ボックス 681"/>
        <xdr:cNvSpPr txBox="1"/>
      </xdr:nvSpPr>
      <xdr:spPr>
        <a:xfrm>
          <a:off x="13436111" y="1695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162006</xdr:rowOff>
    </xdr:from>
    <xdr:to>
      <xdr:col>67</xdr:col>
      <xdr:colOff>101600</xdr:colOff>
      <xdr:row>98</xdr:row>
      <xdr:rowOff>92156</xdr:rowOff>
    </xdr:to>
    <xdr:sp macro="" textlink="">
      <xdr:nvSpPr>
        <xdr:cNvPr id="683" name="フローチャート: 判断 682"/>
        <xdr:cNvSpPr/>
      </xdr:nvSpPr>
      <xdr:spPr>
        <a:xfrm>
          <a:off x="12763500" y="1679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83283</xdr:rowOff>
    </xdr:from>
    <xdr:ext cx="534377" cy="259045"/>
    <xdr:sp macro="" textlink="">
      <xdr:nvSpPr>
        <xdr:cNvPr id="684" name="テキスト ボックス 683"/>
        <xdr:cNvSpPr txBox="1"/>
      </xdr:nvSpPr>
      <xdr:spPr>
        <a:xfrm>
          <a:off x="12547111" y="1688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125879</xdr:rowOff>
    </xdr:from>
    <xdr:to>
      <xdr:col>85</xdr:col>
      <xdr:colOff>177800</xdr:colOff>
      <xdr:row>99</xdr:row>
      <xdr:rowOff>56029</xdr:rowOff>
    </xdr:to>
    <xdr:sp macro="" textlink="">
      <xdr:nvSpPr>
        <xdr:cNvPr id="690" name="楕円 689"/>
        <xdr:cNvSpPr/>
      </xdr:nvSpPr>
      <xdr:spPr>
        <a:xfrm>
          <a:off x="16268700" y="1692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40806</xdr:rowOff>
    </xdr:from>
    <xdr:ext cx="469744" cy="259045"/>
    <xdr:sp macro="" textlink="">
      <xdr:nvSpPr>
        <xdr:cNvPr id="691" name="積立金該当値テキスト"/>
        <xdr:cNvSpPr txBox="1"/>
      </xdr:nvSpPr>
      <xdr:spPr>
        <a:xfrm>
          <a:off x="16370300" y="16842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139291</xdr:rowOff>
    </xdr:from>
    <xdr:to>
      <xdr:col>81</xdr:col>
      <xdr:colOff>101600</xdr:colOff>
      <xdr:row>99</xdr:row>
      <xdr:rowOff>69441</xdr:rowOff>
    </xdr:to>
    <xdr:sp macro="" textlink="">
      <xdr:nvSpPr>
        <xdr:cNvPr id="692" name="楕円 691"/>
        <xdr:cNvSpPr/>
      </xdr:nvSpPr>
      <xdr:spPr>
        <a:xfrm>
          <a:off x="15430500" y="1694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60568</xdr:rowOff>
    </xdr:from>
    <xdr:ext cx="469744" cy="259045"/>
    <xdr:sp macro="" textlink="">
      <xdr:nvSpPr>
        <xdr:cNvPr id="693" name="テキスト ボックス 692"/>
        <xdr:cNvSpPr txBox="1"/>
      </xdr:nvSpPr>
      <xdr:spPr>
        <a:xfrm>
          <a:off x="15246428" y="1703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92680</xdr:rowOff>
    </xdr:from>
    <xdr:to>
      <xdr:col>76</xdr:col>
      <xdr:colOff>165100</xdr:colOff>
      <xdr:row>99</xdr:row>
      <xdr:rowOff>22830</xdr:rowOff>
    </xdr:to>
    <xdr:sp macro="" textlink="">
      <xdr:nvSpPr>
        <xdr:cNvPr id="694" name="楕円 693"/>
        <xdr:cNvSpPr/>
      </xdr:nvSpPr>
      <xdr:spPr>
        <a:xfrm>
          <a:off x="14541500" y="168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13957</xdr:rowOff>
    </xdr:from>
    <xdr:ext cx="469744" cy="259045"/>
    <xdr:sp macro="" textlink="">
      <xdr:nvSpPr>
        <xdr:cNvPr id="695" name="テキスト ボックス 694"/>
        <xdr:cNvSpPr txBox="1"/>
      </xdr:nvSpPr>
      <xdr:spPr>
        <a:xfrm>
          <a:off x="14357428" y="169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32649</xdr:rowOff>
    </xdr:from>
    <xdr:to>
      <xdr:col>72</xdr:col>
      <xdr:colOff>38100</xdr:colOff>
      <xdr:row>98</xdr:row>
      <xdr:rowOff>134249</xdr:rowOff>
    </xdr:to>
    <xdr:sp macro="" textlink="">
      <xdr:nvSpPr>
        <xdr:cNvPr id="696" name="楕円 695"/>
        <xdr:cNvSpPr/>
      </xdr:nvSpPr>
      <xdr:spPr>
        <a:xfrm>
          <a:off x="13652500" y="1683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150776</xdr:rowOff>
    </xdr:from>
    <xdr:ext cx="534377" cy="259045"/>
    <xdr:sp macro="" textlink="">
      <xdr:nvSpPr>
        <xdr:cNvPr id="697" name="テキスト ボックス 696"/>
        <xdr:cNvSpPr txBox="1"/>
      </xdr:nvSpPr>
      <xdr:spPr>
        <a:xfrm>
          <a:off x="13436111" y="1660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45039</xdr:rowOff>
    </xdr:from>
    <xdr:to>
      <xdr:col>67</xdr:col>
      <xdr:colOff>101600</xdr:colOff>
      <xdr:row>96</xdr:row>
      <xdr:rowOff>146639</xdr:rowOff>
    </xdr:to>
    <xdr:sp macro="" textlink="">
      <xdr:nvSpPr>
        <xdr:cNvPr id="698" name="楕円 697"/>
        <xdr:cNvSpPr/>
      </xdr:nvSpPr>
      <xdr:spPr>
        <a:xfrm>
          <a:off x="12763500" y="1650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163166</xdr:rowOff>
    </xdr:from>
    <xdr:ext cx="534377" cy="259045"/>
    <xdr:sp macro="" textlink="">
      <xdr:nvSpPr>
        <xdr:cNvPr id="699" name="テキスト ボックス 698"/>
        <xdr:cNvSpPr txBox="1"/>
      </xdr:nvSpPr>
      <xdr:spPr>
        <a:xfrm>
          <a:off x="12547111" y="1627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0" name="直線コネクタ 70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1" name="テキスト ボックス 71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2" name="直線コネクタ 71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3" name="テキスト ボックス 712"/>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4" name="直線コネクタ 71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5" name="テキスト ボックス 714"/>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6" name="直線コネクタ 71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7" name="テキスト ボックス 716"/>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8" name="直線コネクタ 71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9" name="テキスト ボックス 71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0" name="直線コネクタ 71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1" name="テキスト ボックス 72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49697</xdr:rowOff>
    </xdr:from>
    <xdr:to>
      <xdr:col>116</xdr:col>
      <xdr:colOff>62864</xdr:colOff>
      <xdr:row>39</xdr:row>
      <xdr:rowOff>98878</xdr:rowOff>
    </xdr:to>
    <xdr:cxnSp macro="">
      <xdr:nvCxnSpPr>
        <xdr:cNvPr id="725" name="直線コネクタ 724"/>
        <xdr:cNvCxnSpPr/>
      </xdr:nvCxnSpPr>
      <xdr:spPr>
        <a:xfrm flipV="1">
          <a:off x="22159595" y="5193197"/>
          <a:ext cx="1269" cy="1592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6"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7" name="直線コネクタ 72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167824</xdr:rowOff>
    </xdr:from>
    <xdr:ext cx="534377" cy="259045"/>
    <xdr:sp macro="" textlink="">
      <xdr:nvSpPr>
        <xdr:cNvPr id="728" name="投資及び出資金最大値テキスト"/>
        <xdr:cNvSpPr txBox="1"/>
      </xdr:nvSpPr>
      <xdr:spPr>
        <a:xfrm>
          <a:off x="22212300" y="496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49697</xdr:rowOff>
    </xdr:from>
    <xdr:to>
      <xdr:col>116</xdr:col>
      <xdr:colOff>152400</xdr:colOff>
      <xdr:row>30</xdr:row>
      <xdr:rowOff>49697</xdr:rowOff>
    </xdr:to>
    <xdr:cxnSp macro="">
      <xdr:nvCxnSpPr>
        <xdr:cNvPr id="729" name="直線コネクタ 728"/>
        <xdr:cNvCxnSpPr/>
      </xdr:nvCxnSpPr>
      <xdr:spPr>
        <a:xfrm>
          <a:off x="22072600" y="519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31703</xdr:rowOff>
    </xdr:from>
    <xdr:to>
      <xdr:col>116</xdr:col>
      <xdr:colOff>63500</xdr:colOff>
      <xdr:row>39</xdr:row>
      <xdr:rowOff>35001</xdr:rowOff>
    </xdr:to>
    <xdr:cxnSp macro="">
      <xdr:nvCxnSpPr>
        <xdr:cNvPr id="730" name="直線コネクタ 729"/>
        <xdr:cNvCxnSpPr/>
      </xdr:nvCxnSpPr>
      <xdr:spPr>
        <a:xfrm>
          <a:off x="21323300" y="6718253"/>
          <a:ext cx="838200" cy="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162820</xdr:rowOff>
    </xdr:from>
    <xdr:ext cx="469744" cy="259045"/>
    <xdr:sp macro="" textlink="">
      <xdr:nvSpPr>
        <xdr:cNvPr id="731" name="投資及び出資金平均値テキスト"/>
        <xdr:cNvSpPr txBox="1"/>
      </xdr:nvSpPr>
      <xdr:spPr>
        <a:xfrm>
          <a:off x="22212300" y="6506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139943</xdr:rowOff>
    </xdr:from>
    <xdr:to>
      <xdr:col>116</xdr:col>
      <xdr:colOff>114300</xdr:colOff>
      <xdr:row>39</xdr:row>
      <xdr:rowOff>70093</xdr:rowOff>
    </xdr:to>
    <xdr:sp macro="" textlink="">
      <xdr:nvSpPr>
        <xdr:cNvPr id="732" name="フローチャート: 判断 731"/>
        <xdr:cNvSpPr/>
      </xdr:nvSpPr>
      <xdr:spPr>
        <a:xfrm>
          <a:off x="22110700" y="66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31703</xdr:rowOff>
    </xdr:from>
    <xdr:to>
      <xdr:col>111</xdr:col>
      <xdr:colOff>177800</xdr:colOff>
      <xdr:row>39</xdr:row>
      <xdr:rowOff>37059</xdr:rowOff>
    </xdr:to>
    <xdr:cxnSp macro="">
      <xdr:nvCxnSpPr>
        <xdr:cNvPr id="733" name="直線コネクタ 732"/>
        <xdr:cNvCxnSpPr/>
      </xdr:nvCxnSpPr>
      <xdr:spPr>
        <a:xfrm flipV="1">
          <a:off x="20434300" y="6718253"/>
          <a:ext cx="889000" cy="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133020</xdr:rowOff>
    </xdr:from>
    <xdr:to>
      <xdr:col>112</xdr:col>
      <xdr:colOff>38100</xdr:colOff>
      <xdr:row>39</xdr:row>
      <xdr:rowOff>63170</xdr:rowOff>
    </xdr:to>
    <xdr:sp macro="" textlink="">
      <xdr:nvSpPr>
        <xdr:cNvPr id="734" name="フローチャート: 判断 733"/>
        <xdr:cNvSpPr/>
      </xdr:nvSpPr>
      <xdr:spPr>
        <a:xfrm>
          <a:off x="21272500" y="66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79697</xdr:rowOff>
    </xdr:from>
    <xdr:ext cx="469744" cy="259045"/>
    <xdr:sp macro="" textlink="">
      <xdr:nvSpPr>
        <xdr:cNvPr id="735" name="テキスト ボックス 734"/>
        <xdr:cNvSpPr txBox="1"/>
      </xdr:nvSpPr>
      <xdr:spPr>
        <a:xfrm>
          <a:off x="21088428" y="64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40487</xdr:rowOff>
    </xdr:from>
    <xdr:to>
      <xdr:col>107</xdr:col>
      <xdr:colOff>50800</xdr:colOff>
      <xdr:row>39</xdr:row>
      <xdr:rowOff>37059</xdr:rowOff>
    </xdr:to>
    <xdr:cxnSp macro="">
      <xdr:nvCxnSpPr>
        <xdr:cNvPr id="736" name="直線コネクタ 735"/>
        <xdr:cNvCxnSpPr/>
      </xdr:nvCxnSpPr>
      <xdr:spPr>
        <a:xfrm>
          <a:off x="19545300" y="6555587"/>
          <a:ext cx="889000" cy="16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149152</xdr:rowOff>
    </xdr:from>
    <xdr:to>
      <xdr:col>107</xdr:col>
      <xdr:colOff>101600</xdr:colOff>
      <xdr:row>39</xdr:row>
      <xdr:rowOff>79302</xdr:rowOff>
    </xdr:to>
    <xdr:sp macro="" textlink="">
      <xdr:nvSpPr>
        <xdr:cNvPr id="737" name="フローチャート: 判断 736"/>
        <xdr:cNvSpPr/>
      </xdr:nvSpPr>
      <xdr:spPr>
        <a:xfrm>
          <a:off x="20383500" y="66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95830</xdr:rowOff>
    </xdr:from>
    <xdr:ext cx="469744" cy="259045"/>
    <xdr:sp macro="" textlink="">
      <xdr:nvSpPr>
        <xdr:cNvPr id="738" name="テキスト ボックス 737"/>
        <xdr:cNvSpPr txBox="1"/>
      </xdr:nvSpPr>
      <xdr:spPr>
        <a:xfrm>
          <a:off x="20199428" y="643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40487</xdr:rowOff>
    </xdr:from>
    <xdr:to>
      <xdr:col>102</xdr:col>
      <xdr:colOff>114300</xdr:colOff>
      <xdr:row>39</xdr:row>
      <xdr:rowOff>26870</xdr:rowOff>
    </xdr:to>
    <xdr:cxnSp macro="">
      <xdr:nvCxnSpPr>
        <xdr:cNvPr id="739" name="直線コネクタ 738"/>
        <xdr:cNvCxnSpPr/>
      </xdr:nvCxnSpPr>
      <xdr:spPr>
        <a:xfrm flipV="1">
          <a:off x="18656300" y="6555587"/>
          <a:ext cx="889000" cy="15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128252</xdr:rowOff>
    </xdr:from>
    <xdr:to>
      <xdr:col>102</xdr:col>
      <xdr:colOff>165100</xdr:colOff>
      <xdr:row>39</xdr:row>
      <xdr:rowOff>58402</xdr:rowOff>
    </xdr:to>
    <xdr:sp macro="" textlink="">
      <xdr:nvSpPr>
        <xdr:cNvPr id="740" name="フローチャート: 判断 739"/>
        <xdr:cNvSpPr/>
      </xdr:nvSpPr>
      <xdr:spPr>
        <a:xfrm>
          <a:off x="19494500" y="6643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49529</xdr:rowOff>
    </xdr:from>
    <xdr:ext cx="469744" cy="259045"/>
    <xdr:sp macro="" textlink="">
      <xdr:nvSpPr>
        <xdr:cNvPr id="741" name="テキスト ボックス 740"/>
        <xdr:cNvSpPr txBox="1"/>
      </xdr:nvSpPr>
      <xdr:spPr>
        <a:xfrm>
          <a:off x="19310428" y="673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146932</xdr:rowOff>
    </xdr:from>
    <xdr:to>
      <xdr:col>98</xdr:col>
      <xdr:colOff>38100</xdr:colOff>
      <xdr:row>39</xdr:row>
      <xdr:rowOff>77082</xdr:rowOff>
    </xdr:to>
    <xdr:sp macro="" textlink="">
      <xdr:nvSpPr>
        <xdr:cNvPr id="742" name="フローチャート: 判断 741"/>
        <xdr:cNvSpPr/>
      </xdr:nvSpPr>
      <xdr:spPr>
        <a:xfrm>
          <a:off x="18605500" y="666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93609</xdr:rowOff>
    </xdr:from>
    <xdr:ext cx="469744" cy="259045"/>
    <xdr:sp macro="" textlink="">
      <xdr:nvSpPr>
        <xdr:cNvPr id="743" name="テキスト ボックス 742"/>
        <xdr:cNvSpPr txBox="1"/>
      </xdr:nvSpPr>
      <xdr:spPr>
        <a:xfrm>
          <a:off x="18421428" y="6437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155651</xdr:rowOff>
    </xdr:from>
    <xdr:to>
      <xdr:col>116</xdr:col>
      <xdr:colOff>114300</xdr:colOff>
      <xdr:row>39</xdr:row>
      <xdr:rowOff>85801</xdr:rowOff>
    </xdr:to>
    <xdr:sp macro="" textlink="">
      <xdr:nvSpPr>
        <xdr:cNvPr id="749" name="楕円 748"/>
        <xdr:cNvSpPr/>
      </xdr:nvSpPr>
      <xdr:spPr>
        <a:xfrm>
          <a:off x="22110700" y="667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118370</xdr:rowOff>
    </xdr:from>
    <xdr:ext cx="469744" cy="259045"/>
    <xdr:sp macro="" textlink="">
      <xdr:nvSpPr>
        <xdr:cNvPr id="750" name="投資及び出資金該当値テキスト"/>
        <xdr:cNvSpPr txBox="1"/>
      </xdr:nvSpPr>
      <xdr:spPr>
        <a:xfrm>
          <a:off x="22212300" y="663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152353</xdr:rowOff>
    </xdr:from>
    <xdr:to>
      <xdr:col>112</xdr:col>
      <xdr:colOff>38100</xdr:colOff>
      <xdr:row>39</xdr:row>
      <xdr:rowOff>82503</xdr:rowOff>
    </xdr:to>
    <xdr:sp macro="" textlink="">
      <xdr:nvSpPr>
        <xdr:cNvPr id="751" name="楕円 750"/>
        <xdr:cNvSpPr/>
      </xdr:nvSpPr>
      <xdr:spPr>
        <a:xfrm>
          <a:off x="21272500" y="666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73630</xdr:rowOff>
    </xdr:from>
    <xdr:ext cx="469744" cy="259045"/>
    <xdr:sp macro="" textlink="">
      <xdr:nvSpPr>
        <xdr:cNvPr id="752" name="テキスト ボックス 751"/>
        <xdr:cNvSpPr txBox="1"/>
      </xdr:nvSpPr>
      <xdr:spPr>
        <a:xfrm>
          <a:off x="21088428" y="676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157709</xdr:rowOff>
    </xdr:from>
    <xdr:to>
      <xdr:col>107</xdr:col>
      <xdr:colOff>101600</xdr:colOff>
      <xdr:row>39</xdr:row>
      <xdr:rowOff>87859</xdr:rowOff>
    </xdr:to>
    <xdr:sp macro="" textlink="">
      <xdr:nvSpPr>
        <xdr:cNvPr id="753" name="楕円 752"/>
        <xdr:cNvSpPr/>
      </xdr:nvSpPr>
      <xdr:spPr>
        <a:xfrm>
          <a:off x="20383500" y="667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78986</xdr:rowOff>
    </xdr:from>
    <xdr:ext cx="469744" cy="259045"/>
    <xdr:sp macro="" textlink="">
      <xdr:nvSpPr>
        <xdr:cNvPr id="754" name="テキスト ボックス 753"/>
        <xdr:cNvSpPr txBox="1"/>
      </xdr:nvSpPr>
      <xdr:spPr>
        <a:xfrm>
          <a:off x="20199428" y="6765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161137</xdr:rowOff>
    </xdr:from>
    <xdr:to>
      <xdr:col>102</xdr:col>
      <xdr:colOff>165100</xdr:colOff>
      <xdr:row>38</xdr:row>
      <xdr:rowOff>91287</xdr:rowOff>
    </xdr:to>
    <xdr:sp macro="" textlink="">
      <xdr:nvSpPr>
        <xdr:cNvPr id="755" name="楕円 754"/>
        <xdr:cNvSpPr/>
      </xdr:nvSpPr>
      <xdr:spPr>
        <a:xfrm>
          <a:off x="19494500" y="650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107814</xdr:rowOff>
    </xdr:from>
    <xdr:ext cx="469744" cy="259045"/>
    <xdr:sp macro="" textlink="">
      <xdr:nvSpPr>
        <xdr:cNvPr id="756" name="テキスト ボックス 755"/>
        <xdr:cNvSpPr txBox="1"/>
      </xdr:nvSpPr>
      <xdr:spPr>
        <a:xfrm>
          <a:off x="19310428" y="6280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147520</xdr:rowOff>
    </xdr:from>
    <xdr:to>
      <xdr:col>98</xdr:col>
      <xdr:colOff>38100</xdr:colOff>
      <xdr:row>39</xdr:row>
      <xdr:rowOff>77670</xdr:rowOff>
    </xdr:to>
    <xdr:sp macro="" textlink="">
      <xdr:nvSpPr>
        <xdr:cNvPr id="757" name="楕円 756"/>
        <xdr:cNvSpPr/>
      </xdr:nvSpPr>
      <xdr:spPr>
        <a:xfrm>
          <a:off x="18605500" y="666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68797</xdr:rowOff>
    </xdr:from>
    <xdr:ext cx="469744" cy="259045"/>
    <xdr:sp macro="" textlink="">
      <xdr:nvSpPr>
        <xdr:cNvPr id="758" name="テキスト ボックス 757"/>
        <xdr:cNvSpPr txBox="1"/>
      </xdr:nvSpPr>
      <xdr:spPr>
        <a:xfrm>
          <a:off x="18421428" y="675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152319</xdr:rowOff>
    </xdr:from>
    <xdr:to>
      <xdr:col>116</xdr:col>
      <xdr:colOff>62864</xdr:colOff>
      <xdr:row>58</xdr:row>
      <xdr:rowOff>139700</xdr:rowOff>
    </xdr:to>
    <xdr:cxnSp macro="">
      <xdr:nvCxnSpPr>
        <xdr:cNvPr id="780" name="直線コネクタ 779"/>
        <xdr:cNvCxnSpPr/>
      </xdr:nvCxnSpPr>
      <xdr:spPr>
        <a:xfrm flipV="1">
          <a:off x="22159595" y="8724819"/>
          <a:ext cx="1269" cy="1358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98996</xdr:rowOff>
    </xdr:from>
    <xdr:ext cx="534377" cy="259045"/>
    <xdr:sp macro="" textlink="">
      <xdr:nvSpPr>
        <xdr:cNvPr id="783" name="貸付金最大値テキスト"/>
        <xdr:cNvSpPr txBox="1"/>
      </xdr:nvSpPr>
      <xdr:spPr>
        <a:xfrm>
          <a:off x="22212300" y="850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152319</xdr:rowOff>
    </xdr:from>
    <xdr:to>
      <xdr:col>116</xdr:col>
      <xdr:colOff>152400</xdr:colOff>
      <xdr:row>50</xdr:row>
      <xdr:rowOff>152319</xdr:rowOff>
    </xdr:to>
    <xdr:cxnSp macro="">
      <xdr:nvCxnSpPr>
        <xdr:cNvPr id="784" name="直線コネクタ 783"/>
        <xdr:cNvCxnSpPr/>
      </xdr:nvCxnSpPr>
      <xdr:spPr>
        <a:xfrm>
          <a:off x="22072600" y="8724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162285</xdr:rowOff>
    </xdr:from>
    <xdr:to>
      <xdr:col>116</xdr:col>
      <xdr:colOff>63500</xdr:colOff>
      <xdr:row>56</xdr:row>
      <xdr:rowOff>165212</xdr:rowOff>
    </xdr:to>
    <xdr:cxnSp macro="">
      <xdr:nvCxnSpPr>
        <xdr:cNvPr id="785" name="直線コネクタ 784"/>
        <xdr:cNvCxnSpPr/>
      </xdr:nvCxnSpPr>
      <xdr:spPr>
        <a:xfrm flipV="1">
          <a:off x="21323300" y="9763485"/>
          <a:ext cx="838200" cy="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158264</xdr:rowOff>
    </xdr:from>
    <xdr:ext cx="469744" cy="259045"/>
    <xdr:sp macro="" textlink="">
      <xdr:nvSpPr>
        <xdr:cNvPr id="786" name="貸付金平均値テキスト"/>
        <xdr:cNvSpPr txBox="1"/>
      </xdr:nvSpPr>
      <xdr:spPr>
        <a:xfrm>
          <a:off x="22212300" y="9759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8387</xdr:rowOff>
    </xdr:from>
    <xdr:to>
      <xdr:col>116</xdr:col>
      <xdr:colOff>114300</xdr:colOff>
      <xdr:row>57</xdr:row>
      <xdr:rowOff>109987</xdr:rowOff>
    </xdr:to>
    <xdr:sp macro="" textlink="">
      <xdr:nvSpPr>
        <xdr:cNvPr id="787" name="フローチャート: 判断 786"/>
        <xdr:cNvSpPr/>
      </xdr:nvSpPr>
      <xdr:spPr>
        <a:xfrm>
          <a:off x="221107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165212</xdr:rowOff>
    </xdr:from>
    <xdr:to>
      <xdr:col>111</xdr:col>
      <xdr:colOff>177800</xdr:colOff>
      <xdr:row>57</xdr:row>
      <xdr:rowOff>1625</xdr:rowOff>
    </xdr:to>
    <xdr:cxnSp macro="">
      <xdr:nvCxnSpPr>
        <xdr:cNvPr id="788" name="直線コネクタ 787"/>
        <xdr:cNvCxnSpPr/>
      </xdr:nvCxnSpPr>
      <xdr:spPr>
        <a:xfrm flipV="1">
          <a:off x="20434300" y="9766412"/>
          <a:ext cx="889000" cy="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123739</xdr:rowOff>
    </xdr:from>
    <xdr:to>
      <xdr:col>112</xdr:col>
      <xdr:colOff>38100</xdr:colOff>
      <xdr:row>57</xdr:row>
      <xdr:rowOff>53889</xdr:rowOff>
    </xdr:to>
    <xdr:sp macro="" textlink="">
      <xdr:nvSpPr>
        <xdr:cNvPr id="789" name="フローチャート: 判断 788"/>
        <xdr:cNvSpPr/>
      </xdr:nvSpPr>
      <xdr:spPr>
        <a:xfrm>
          <a:off x="21272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45016</xdr:rowOff>
    </xdr:from>
    <xdr:ext cx="469744" cy="259045"/>
    <xdr:sp macro="" textlink="">
      <xdr:nvSpPr>
        <xdr:cNvPr id="790" name="テキスト ボックス 789"/>
        <xdr:cNvSpPr txBox="1"/>
      </xdr:nvSpPr>
      <xdr:spPr>
        <a:xfrm>
          <a:off x="21088428" y="98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939</xdr:rowOff>
    </xdr:from>
    <xdr:to>
      <xdr:col>107</xdr:col>
      <xdr:colOff>50800</xdr:colOff>
      <xdr:row>57</xdr:row>
      <xdr:rowOff>1625</xdr:rowOff>
    </xdr:to>
    <xdr:cxnSp macro="">
      <xdr:nvCxnSpPr>
        <xdr:cNvPr id="791" name="直線コネクタ 790"/>
        <xdr:cNvCxnSpPr/>
      </xdr:nvCxnSpPr>
      <xdr:spPr>
        <a:xfrm>
          <a:off x="19545300" y="9773589"/>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114274</xdr:rowOff>
    </xdr:from>
    <xdr:to>
      <xdr:col>107</xdr:col>
      <xdr:colOff>101600</xdr:colOff>
      <xdr:row>57</xdr:row>
      <xdr:rowOff>44424</xdr:rowOff>
    </xdr:to>
    <xdr:sp macro="" textlink="">
      <xdr:nvSpPr>
        <xdr:cNvPr id="792" name="フローチャート: 判断 791"/>
        <xdr:cNvSpPr/>
      </xdr:nvSpPr>
      <xdr:spPr>
        <a:xfrm>
          <a:off x="20383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60951</xdr:rowOff>
    </xdr:from>
    <xdr:ext cx="469744" cy="259045"/>
    <xdr:sp macro="" textlink="">
      <xdr:nvSpPr>
        <xdr:cNvPr id="793" name="テキスト ボックス 792"/>
        <xdr:cNvSpPr txBox="1"/>
      </xdr:nvSpPr>
      <xdr:spPr>
        <a:xfrm>
          <a:off x="20199428" y="949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939</xdr:rowOff>
    </xdr:from>
    <xdr:to>
      <xdr:col>102</xdr:col>
      <xdr:colOff>114300</xdr:colOff>
      <xdr:row>57</xdr:row>
      <xdr:rowOff>1671</xdr:rowOff>
    </xdr:to>
    <xdr:cxnSp macro="">
      <xdr:nvCxnSpPr>
        <xdr:cNvPr id="794" name="直線コネクタ 793"/>
        <xdr:cNvCxnSpPr/>
      </xdr:nvCxnSpPr>
      <xdr:spPr>
        <a:xfrm flipV="1">
          <a:off x="18656300" y="9773589"/>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5735</xdr:rowOff>
    </xdr:from>
    <xdr:to>
      <xdr:col>102</xdr:col>
      <xdr:colOff>165100</xdr:colOff>
      <xdr:row>57</xdr:row>
      <xdr:rowOff>107335</xdr:rowOff>
    </xdr:to>
    <xdr:sp macro="" textlink="">
      <xdr:nvSpPr>
        <xdr:cNvPr id="795" name="フローチャート: 判断 794"/>
        <xdr:cNvSpPr/>
      </xdr:nvSpPr>
      <xdr:spPr>
        <a:xfrm>
          <a:off x="19494500" y="977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98462</xdr:rowOff>
    </xdr:from>
    <xdr:ext cx="469744" cy="259045"/>
    <xdr:sp macro="" textlink="">
      <xdr:nvSpPr>
        <xdr:cNvPr id="796" name="テキスト ボックス 795"/>
        <xdr:cNvSpPr txBox="1"/>
      </xdr:nvSpPr>
      <xdr:spPr>
        <a:xfrm>
          <a:off x="19310428" y="987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157754</xdr:rowOff>
    </xdr:from>
    <xdr:to>
      <xdr:col>98</xdr:col>
      <xdr:colOff>38100</xdr:colOff>
      <xdr:row>57</xdr:row>
      <xdr:rowOff>87904</xdr:rowOff>
    </xdr:to>
    <xdr:sp macro="" textlink="">
      <xdr:nvSpPr>
        <xdr:cNvPr id="797" name="フローチャート: 判断 796"/>
        <xdr:cNvSpPr/>
      </xdr:nvSpPr>
      <xdr:spPr>
        <a:xfrm>
          <a:off x="18605500" y="975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79031</xdr:rowOff>
    </xdr:from>
    <xdr:ext cx="469744" cy="259045"/>
    <xdr:sp macro="" textlink="">
      <xdr:nvSpPr>
        <xdr:cNvPr id="798" name="テキスト ボックス 797"/>
        <xdr:cNvSpPr txBox="1"/>
      </xdr:nvSpPr>
      <xdr:spPr>
        <a:xfrm>
          <a:off x="18421428" y="985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111485</xdr:rowOff>
    </xdr:from>
    <xdr:to>
      <xdr:col>116</xdr:col>
      <xdr:colOff>114300</xdr:colOff>
      <xdr:row>57</xdr:row>
      <xdr:rowOff>41635</xdr:rowOff>
    </xdr:to>
    <xdr:sp macro="" textlink="">
      <xdr:nvSpPr>
        <xdr:cNvPr id="804" name="楕円 803"/>
        <xdr:cNvSpPr/>
      </xdr:nvSpPr>
      <xdr:spPr>
        <a:xfrm>
          <a:off x="22110700" y="971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134362</xdr:rowOff>
    </xdr:from>
    <xdr:ext cx="469744" cy="259045"/>
    <xdr:sp macro="" textlink="">
      <xdr:nvSpPr>
        <xdr:cNvPr id="805" name="貸付金該当値テキスト"/>
        <xdr:cNvSpPr txBox="1"/>
      </xdr:nvSpPr>
      <xdr:spPr>
        <a:xfrm>
          <a:off x="22212300" y="9564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114412</xdr:rowOff>
    </xdr:from>
    <xdr:to>
      <xdr:col>112</xdr:col>
      <xdr:colOff>38100</xdr:colOff>
      <xdr:row>57</xdr:row>
      <xdr:rowOff>44562</xdr:rowOff>
    </xdr:to>
    <xdr:sp macro="" textlink="">
      <xdr:nvSpPr>
        <xdr:cNvPr id="806" name="楕円 805"/>
        <xdr:cNvSpPr/>
      </xdr:nvSpPr>
      <xdr:spPr>
        <a:xfrm>
          <a:off x="21272500" y="97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61089</xdr:rowOff>
    </xdr:from>
    <xdr:ext cx="469744" cy="259045"/>
    <xdr:sp macro="" textlink="">
      <xdr:nvSpPr>
        <xdr:cNvPr id="807" name="テキスト ボックス 806"/>
        <xdr:cNvSpPr txBox="1"/>
      </xdr:nvSpPr>
      <xdr:spPr>
        <a:xfrm>
          <a:off x="21088428" y="949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122275</xdr:rowOff>
    </xdr:from>
    <xdr:to>
      <xdr:col>107</xdr:col>
      <xdr:colOff>101600</xdr:colOff>
      <xdr:row>57</xdr:row>
      <xdr:rowOff>52425</xdr:rowOff>
    </xdr:to>
    <xdr:sp macro="" textlink="">
      <xdr:nvSpPr>
        <xdr:cNvPr id="808" name="楕円 807"/>
        <xdr:cNvSpPr/>
      </xdr:nvSpPr>
      <xdr:spPr>
        <a:xfrm>
          <a:off x="20383500" y="972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43552</xdr:rowOff>
    </xdr:from>
    <xdr:ext cx="469744" cy="259045"/>
    <xdr:sp macro="" textlink="">
      <xdr:nvSpPr>
        <xdr:cNvPr id="809" name="テキスト ボックス 808"/>
        <xdr:cNvSpPr txBox="1"/>
      </xdr:nvSpPr>
      <xdr:spPr>
        <a:xfrm>
          <a:off x="20199428" y="981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121589</xdr:rowOff>
    </xdr:from>
    <xdr:to>
      <xdr:col>102</xdr:col>
      <xdr:colOff>165100</xdr:colOff>
      <xdr:row>57</xdr:row>
      <xdr:rowOff>51739</xdr:rowOff>
    </xdr:to>
    <xdr:sp macro="" textlink="">
      <xdr:nvSpPr>
        <xdr:cNvPr id="810" name="楕円 809"/>
        <xdr:cNvSpPr/>
      </xdr:nvSpPr>
      <xdr:spPr>
        <a:xfrm>
          <a:off x="19494500" y="972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68266</xdr:rowOff>
    </xdr:from>
    <xdr:ext cx="469744" cy="259045"/>
    <xdr:sp macro="" textlink="">
      <xdr:nvSpPr>
        <xdr:cNvPr id="811" name="テキスト ボックス 810"/>
        <xdr:cNvSpPr txBox="1"/>
      </xdr:nvSpPr>
      <xdr:spPr>
        <a:xfrm>
          <a:off x="19310428" y="949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122321</xdr:rowOff>
    </xdr:from>
    <xdr:to>
      <xdr:col>98</xdr:col>
      <xdr:colOff>38100</xdr:colOff>
      <xdr:row>57</xdr:row>
      <xdr:rowOff>52471</xdr:rowOff>
    </xdr:to>
    <xdr:sp macro="" textlink="">
      <xdr:nvSpPr>
        <xdr:cNvPr id="812" name="楕円 811"/>
        <xdr:cNvSpPr/>
      </xdr:nvSpPr>
      <xdr:spPr>
        <a:xfrm>
          <a:off x="18605500" y="972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68998</xdr:rowOff>
    </xdr:from>
    <xdr:ext cx="469744" cy="259045"/>
    <xdr:sp macro="" textlink="">
      <xdr:nvSpPr>
        <xdr:cNvPr id="813" name="テキスト ボックス 812"/>
        <xdr:cNvSpPr txBox="1"/>
      </xdr:nvSpPr>
      <xdr:spPr>
        <a:xfrm>
          <a:off x="18421428" y="949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2" name="テキスト ボックス 83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133509</xdr:rowOff>
    </xdr:from>
    <xdr:to>
      <xdr:col>116</xdr:col>
      <xdr:colOff>62864</xdr:colOff>
      <xdr:row>79</xdr:row>
      <xdr:rowOff>11303</xdr:rowOff>
    </xdr:to>
    <xdr:cxnSp macro="">
      <xdr:nvCxnSpPr>
        <xdr:cNvPr id="838" name="直線コネクタ 837"/>
        <xdr:cNvCxnSpPr/>
      </xdr:nvCxnSpPr>
      <xdr:spPr>
        <a:xfrm flipV="1">
          <a:off x="22159595" y="12135009"/>
          <a:ext cx="1269" cy="1420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15130</xdr:rowOff>
    </xdr:from>
    <xdr:ext cx="534377" cy="259045"/>
    <xdr:sp macro="" textlink="">
      <xdr:nvSpPr>
        <xdr:cNvPr id="839" name="繰出金最小値テキスト"/>
        <xdr:cNvSpPr txBox="1"/>
      </xdr:nvSpPr>
      <xdr:spPr>
        <a:xfrm>
          <a:off x="22212300" y="1355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11303</xdr:rowOff>
    </xdr:from>
    <xdr:to>
      <xdr:col>116</xdr:col>
      <xdr:colOff>152400</xdr:colOff>
      <xdr:row>79</xdr:row>
      <xdr:rowOff>11303</xdr:rowOff>
    </xdr:to>
    <xdr:cxnSp macro="">
      <xdr:nvCxnSpPr>
        <xdr:cNvPr id="840" name="直線コネクタ 839"/>
        <xdr:cNvCxnSpPr/>
      </xdr:nvCxnSpPr>
      <xdr:spPr>
        <a:xfrm>
          <a:off x="22072600" y="1355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80186</xdr:rowOff>
    </xdr:from>
    <xdr:ext cx="534377" cy="259045"/>
    <xdr:sp macro="" textlink="">
      <xdr:nvSpPr>
        <xdr:cNvPr id="841" name="繰出金最大値テキスト"/>
        <xdr:cNvSpPr txBox="1"/>
      </xdr:nvSpPr>
      <xdr:spPr>
        <a:xfrm>
          <a:off x="22212300" y="1191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133509</xdr:rowOff>
    </xdr:from>
    <xdr:to>
      <xdr:col>116</xdr:col>
      <xdr:colOff>152400</xdr:colOff>
      <xdr:row>70</xdr:row>
      <xdr:rowOff>133509</xdr:rowOff>
    </xdr:to>
    <xdr:cxnSp macro="">
      <xdr:nvCxnSpPr>
        <xdr:cNvPr id="842" name="直線コネクタ 841"/>
        <xdr:cNvCxnSpPr/>
      </xdr:nvCxnSpPr>
      <xdr:spPr>
        <a:xfrm>
          <a:off x="22072600" y="1213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44145</xdr:rowOff>
    </xdr:from>
    <xdr:to>
      <xdr:col>116</xdr:col>
      <xdr:colOff>63500</xdr:colOff>
      <xdr:row>76</xdr:row>
      <xdr:rowOff>76206</xdr:rowOff>
    </xdr:to>
    <xdr:cxnSp macro="">
      <xdr:nvCxnSpPr>
        <xdr:cNvPr id="843" name="直線コネクタ 842"/>
        <xdr:cNvCxnSpPr/>
      </xdr:nvCxnSpPr>
      <xdr:spPr>
        <a:xfrm flipV="1">
          <a:off x="21323300" y="13074345"/>
          <a:ext cx="838200" cy="3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89260</xdr:rowOff>
    </xdr:from>
    <xdr:ext cx="534377" cy="259045"/>
    <xdr:sp macro="" textlink="">
      <xdr:nvSpPr>
        <xdr:cNvPr id="844" name="繰出金平均値テキスト"/>
        <xdr:cNvSpPr txBox="1"/>
      </xdr:nvSpPr>
      <xdr:spPr>
        <a:xfrm>
          <a:off x="22212300" y="12776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66383</xdr:rowOff>
    </xdr:from>
    <xdr:to>
      <xdr:col>116</xdr:col>
      <xdr:colOff>114300</xdr:colOff>
      <xdr:row>75</xdr:row>
      <xdr:rowOff>167984</xdr:rowOff>
    </xdr:to>
    <xdr:sp macro="" textlink="">
      <xdr:nvSpPr>
        <xdr:cNvPr id="845" name="フローチャート: 判断 844"/>
        <xdr:cNvSpPr/>
      </xdr:nvSpPr>
      <xdr:spPr>
        <a:xfrm>
          <a:off x="221107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76206</xdr:rowOff>
    </xdr:from>
    <xdr:to>
      <xdr:col>111</xdr:col>
      <xdr:colOff>177800</xdr:colOff>
      <xdr:row>76</xdr:row>
      <xdr:rowOff>106629</xdr:rowOff>
    </xdr:to>
    <xdr:cxnSp macro="">
      <xdr:nvCxnSpPr>
        <xdr:cNvPr id="846" name="直線コネクタ 845"/>
        <xdr:cNvCxnSpPr/>
      </xdr:nvCxnSpPr>
      <xdr:spPr>
        <a:xfrm flipV="1">
          <a:off x="20434300" y="13106406"/>
          <a:ext cx="889000" cy="30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42742</xdr:rowOff>
    </xdr:from>
    <xdr:to>
      <xdr:col>112</xdr:col>
      <xdr:colOff>38100</xdr:colOff>
      <xdr:row>75</xdr:row>
      <xdr:rowOff>144342</xdr:rowOff>
    </xdr:to>
    <xdr:sp macro="" textlink="">
      <xdr:nvSpPr>
        <xdr:cNvPr id="847" name="フローチャート: 判断 846"/>
        <xdr:cNvSpPr/>
      </xdr:nvSpPr>
      <xdr:spPr>
        <a:xfrm>
          <a:off x="21272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160869</xdr:rowOff>
    </xdr:from>
    <xdr:ext cx="534377" cy="259045"/>
    <xdr:sp macro="" textlink="">
      <xdr:nvSpPr>
        <xdr:cNvPr id="848" name="テキスト ボックス 847"/>
        <xdr:cNvSpPr txBox="1"/>
      </xdr:nvSpPr>
      <xdr:spPr>
        <a:xfrm>
          <a:off x="21056111" y="1267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106629</xdr:rowOff>
    </xdr:from>
    <xdr:to>
      <xdr:col>107</xdr:col>
      <xdr:colOff>50800</xdr:colOff>
      <xdr:row>76</xdr:row>
      <xdr:rowOff>128042</xdr:rowOff>
    </xdr:to>
    <xdr:cxnSp macro="">
      <xdr:nvCxnSpPr>
        <xdr:cNvPr id="849" name="直線コネクタ 848"/>
        <xdr:cNvCxnSpPr/>
      </xdr:nvCxnSpPr>
      <xdr:spPr>
        <a:xfrm flipV="1">
          <a:off x="19545300" y="13136829"/>
          <a:ext cx="889000" cy="2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45104</xdr:rowOff>
    </xdr:from>
    <xdr:to>
      <xdr:col>107</xdr:col>
      <xdr:colOff>101600</xdr:colOff>
      <xdr:row>75</xdr:row>
      <xdr:rowOff>146704</xdr:rowOff>
    </xdr:to>
    <xdr:sp macro="" textlink="">
      <xdr:nvSpPr>
        <xdr:cNvPr id="850" name="フローチャート: 判断 849"/>
        <xdr:cNvSpPr/>
      </xdr:nvSpPr>
      <xdr:spPr>
        <a:xfrm>
          <a:off x="20383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163231</xdr:rowOff>
    </xdr:from>
    <xdr:ext cx="534377" cy="259045"/>
    <xdr:sp macro="" textlink="">
      <xdr:nvSpPr>
        <xdr:cNvPr id="851" name="テキスト ボックス 850"/>
        <xdr:cNvSpPr txBox="1"/>
      </xdr:nvSpPr>
      <xdr:spPr>
        <a:xfrm>
          <a:off x="20167111" y="12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128042</xdr:rowOff>
    </xdr:from>
    <xdr:to>
      <xdr:col>102</xdr:col>
      <xdr:colOff>114300</xdr:colOff>
      <xdr:row>76</xdr:row>
      <xdr:rowOff>162713</xdr:rowOff>
    </xdr:to>
    <xdr:cxnSp macro="">
      <xdr:nvCxnSpPr>
        <xdr:cNvPr id="852" name="直線コネクタ 851"/>
        <xdr:cNvCxnSpPr/>
      </xdr:nvCxnSpPr>
      <xdr:spPr>
        <a:xfrm flipV="1">
          <a:off x="18656300" y="13158242"/>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16567</xdr:rowOff>
    </xdr:from>
    <xdr:to>
      <xdr:col>102</xdr:col>
      <xdr:colOff>165100</xdr:colOff>
      <xdr:row>75</xdr:row>
      <xdr:rowOff>118167</xdr:rowOff>
    </xdr:to>
    <xdr:sp macro="" textlink="">
      <xdr:nvSpPr>
        <xdr:cNvPr id="853" name="フローチャート: 判断 852"/>
        <xdr:cNvSpPr/>
      </xdr:nvSpPr>
      <xdr:spPr>
        <a:xfrm>
          <a:off x="19494500" y="1287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134694</xdr:rowOff>
    </xdr:from>
    <xdr:ext cx="534377" cy="259045"/>
    <xdr:sp macro="" textlink="">
      <xdr:nvSpPr>
        <xdr:cNvPr id="854" name="テキスト ボックス 853"/>
        <xdr:cNvSpPr txBox="1"/>
      </xdr:nvSpPr>
      <xdr:spPr>
        <a:xfrm>
          <a:off x="19278111" y="1265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42018</xdr:rowOff>
    </xdr:from>
    <xdr:to>
      <xdr:col>98</xdr:col>
      <xdr:colOff>38100</xdr:colOff>
      <xdr:row>75</xdr:row>
      <xdr:rowOff>143618</xdr:rowOff>
    </xdr:to>
    <xdr:sp macro="" textlink="">
      <xdr:nvSpPr>
        <xdr:cNvPr id="855" name="フローチャート: 判断 854"/>
        <xdr:cNvSpPr/>
      </xdr:nvSpPr>
      <xdr:spPr>
        <a:xfrm>
          <a:off x="18605500" y="129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160145</xdr:rowOff>
    </xdr:from>
    <xdr:ext cx="534377" cy="259045"/>
    <xdr:sp macro="" textlink="">
      <xdr:nvSpPr>
        <xdr:cNvPr id="856" name="テキスト ボックス 855"/>
        <xdr:cNvSpPr txBox="1"/>
      </xdr:nvSpPr>
      <xdr:spPr>
        <a:xfrm>
          <a:off x="18389111" y="1267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164795</xdr:rowOff>
    </xdr:from>
    <xdr:to>
      <xdr:col>116</xdr:col>
      <xdr:colOff>114300</xdr:colOff>
      <xdr:row>76</xdr:row>
      <xdr:rowOff>94945</xdr:rowOff>
    </xdr:to>
    <xdr:sp macro="" textlink="">
      <xdr:nvSpPr>
        <xdr:cNvPr id="862" name="楕円 861"/>
        <xdr:cNvSpPr/>
      </xdr:nvSpPr>
      <xdr:spPr>
        <a:xfrm>
          <a:off x="22110700" y="130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143222</xdr:rowOff>
    </xdr:from>
    <xdr:ext cx="534377" cy="259045"/>
    <xdr:sp macro="" textlink="">
      <xdr:nvSpPr>
        <xdr:cNvPr id="863" name="繰出金該当値テキスト"/>
        <xdr:cNvSpPr txBox="1"/>
      </xdr:nvSpPr>
      <xdr:spPr>
        <a:xfrm>
          <a:off x="22212300" y="1300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25406</xdr:rowOff>
    </xdr:from>
    <xdr:to>
      <xdr:col>112</xdr:col>
      <xdr:colOff>38100</xdr:colOff>
      <xdr:row>76</xdr:row>
      <xdr:rowOff>127006</xdr:rowOff>
    </xdr:to>
    <xdr:sp macro="" textlink="">
      <xdr:nvSpPr>
        <xdr:cNvPr id="864" name="楕円 863"/>
        <xdr:cNvSpPr/>
      </xdr:nvSpPr>
      <xdr:spPr>
        <a:xfrm>
          <a:off x="21272500" y="1305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118133</xdr:rowOff>
    </xdr:from>
    <xdr:ext cx="534377" cy="259045"/>
    <xdr:sp macro="" textlink="">
      <xdr:nvSpPr>
        <xdr:cNvPr id="865" name="テキスト ボックス 864"/>
        <xdr:cNvSpPr txBox="1"/>
      </xdr:nvSpPr>
      <xdr:spPr>
        <a:xfrm>
          <a:off x="21056111" y="1314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55829</xdr:rowOff>
    </xdr:from>
    <xdr:to>
      <xdr:col>107</xdr:col>
      <xdr:colOff>101600</xdr:colOff>
      <xdr:row>76</xdr:row>
      <xdr:rowOff>157429</xdr:rowOff>
    </xdr:to>
    <xdr:sp macro="" textlink="">
      <xdr:nvSpPr>
        <xdr:cNvPr id="866" name="楕円 865"/>
        <xdr:cNvSpPr/>
      </xdr:nvSpPr>
      <xdr:spPr>
        <a:xfrm>
          <a:off x="20383500" y="1308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148556</xdr:rowOff>
    </xdr:from>
    <xdr:ext cx="534377" cy="259045"/>
    <xdr:sp macro="" textlink="">
      <xdr:nvSpPr>
        <xdr:cNvPr id="867" name="テキスト ボックス 866"/>
        <xdr:cNvSpPr txBox="1"/>
      </xdr:nvSpPr>
      <xdr:spPr>
        <a:xfrm>
          <a:off x="20167111" y="1317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77242</xdr:rowOff>
    </xdr:from>
    <xdr:to>
      <xdr:col>102</xdr:col>
      <xdr:colOff>165100</xdr:colOff>
      <xdr:row>77</xdr:row>
      <xdr:rowOff>7392</xdr:rowOff>
    </xdr:to>
    <xdr:sp macro="" textlink="">
      <xdr:nvSpPr>
        <xdr:cNvPr id="868" name="楕円 867"/>
        <xdr:cNvSpPr/>
      </xdr:nvSpPr>
      <xdr:spPr>
        <a:xfrm>
          <a:off x="19494500" y="1310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169969</xdr:rowOff>
    </xdr:from>
    <xdr:ext cx="534377" cy="259045"/>
    <xdr:sp macro="" textlink="">
      <xdr:nvSpPr>
        <xdr:cNvPr id="869" name="テキスト ボックス 868"/>
        <xdr:cNvSpPr txBox="1"/>
      </xdr:nvSpPr>
      <xdr:spPr>
        <a:xfrm>
          <a:off x="19278111" y="132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111913</xdr:rowOff>
    </xdr:from>
    <xdr:to>
      <xdr:col>98</xdr:col>
      <xdr:colOff>38100</xdr:colOff>
      <xdr:row>77</xdr:row>
      <xdr:rowOff>42063</xdr:rowOff>
    </xdr:to>
    <xdr:sp macro="" textlink="">
      <xdr:nvSpPr>
        <xdr:cNvPr id="870" name="楕円 869"/>
        <xdr:cNvSpPr/>
      </xdr:nvSpPr>
      <xdr:spPr>
        <a:xfrm>
          <a:off x="18605500" y="1314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33190</xdr:rowOff>
    </xdr:from>
    <xdr:ext cx="534377" cy="259045"/>
    <xdr:sp macro="" textlink="">
      <xdr:nvSpPr>
        <xdr:cNvPr id="871" name="テキスト ボックス 870"/>
        <xdr:cNvSpPr txBox="1"/>
      </xdr:nvSpPr>
      <xdr:spPr>
        <a:xfrm>
          <a:off x="18389111" y="1323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82" name="直線コネクタ 881"/>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83" name="テキスト ボックス 882"/>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93</xdr:row>
      <xdr:rowOff>168927</xdr:rowOff>
    </xdr:from>
    <xdr:ext cx="377026" cy="259045"/>
    <xdr:sp macro="" textlink="">
      <xdr:nvSpPr>
        <xdr:cNvPr id="885" name="テキスト ボックス 884"/>
        <xdr:cNvSpPr txBox="1"/>
      </xdr:nvSpPr>
      <xdr:spPr>
        <a:xfrm>
          <a:off x="17910974" y="1611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86" name="直線コネクタ 885"/>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90</xdr:row>
      <xdr:rowOff>111777</xdr:rowOff>
    </xdr:from>
    <xdr:ext cx="377026" cy="259045"/>
    <xdr:sp macro="" textlink="">
      <xdr:nvSpPr>
        <xdr:cNvPr id="887" name="テキスト ボックス 886"/>
        <xdr:cNvSpPr txBox="1"/>
      </xdr:nvSpPr>
      <xdr:spPr>
        <a:xfrm>
          <a:off x="17910974" y="15542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87</xdr:row>
      <xdr:rowOff>54627</xdr:rowOff>
    </xdr:from>
    <xdr:ext cx="377026" cy="259045"/>
    <xdr:sp macro="" textlink="">
      <xdr:nvSpPr>
        <xdr:cNvPr id="889" name="テキスト ボックス 888"/>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8255</xdr:rowOff>
    </xdr:from>
    <xdr:to>
      <xdr:col>116</xdr:col>
      <xdr:colOff>62864</xdr:colOff>
      <xdr:row>98</xdr:row>
      <xdr:rowOff>25400</xdr:rowOff>
    </xdr:to>
    <xdr:cxnSp macro="">
      <xdr:nvCxnSpPr>
        <xdr:cNvPr id="891" name="直線コネクタ 890"/>
        <xdr:cNvCxnSpPr/>
      </xdr:nvCxnSpPr>
      <xdr:spPr>
        <a:xfrm flipV="1">
          <a:off x="22159595" y="15610205"/>
          <a:ext cx="1269"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68597</xdr:rowOff>
    </xdr:from>
    <xdr:ext cx="249299" cy="259045"/>
    <xdr:sp macro="" textlink="">
      <xdr:nvSpPr>
        <xdr:cNvPr id="892" name="前年度繰上充用金最小値テキスト"/>
        <xdr:cNvSpPr txBox="1"/>
      </xdr:nvSpPr>
      <xdr:spPr>
        <a:xfrm>
          <a:off x="22212300" y="1687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893" name="直線コネクタ 892"/>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126382</xdr:rowOff>
    </xdr:from>
    <xdr:ext cx="378565" cy="259045"/>
    <xdr:sp macro="" textlink="">
      <xdr:nvSpPr>
        <xdr:cNvPr id="894" name="前年度繰上充用金最大値テキスト"/>
        <xdr:cNvSpPr txBox="1"/>
      </xdr:nvSpPr>
      <xdr:spPr>
        <a:xfrm>
          <a:off x="22212300" y="15385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8255</xdr:rowOff>
    </xdr:from>
    <xdr:to>
      <xdr:col>116</xdr:col>
      <xdr:colOff>152400</xdr:colOff>
      <xdr:row>91</xdr:row>
      <xdr:rowOff>8255</xdr:rowOff>
    </xdr:to>
    <xdr:cxnSp macro="">
      <xdr:nvCxnSpPr>
        <xdr:cNvPr id="895" name="直線コネクタ 894"/>
        <xdr:cNvCxnSpPr/>
      </xdr:nvCxnSpPr>
      <xdr:spPr>
        <a:xfrm>
          <a:off x="22072600" y="15610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896" name="直線コネクタ 895"/>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157497</xdr:rowOff>
    </xdr:from>
    <xdr:ext cx="249299" cy="259045"/>
    <xdr:sp macro="" textlink="">
      <xdr:nvSpPr>
        <xdr:cNvPr id="897" name="前年度繰上充用金平均値テキスト"/>
        <xdr:cNvSpPr txBox="1"/>
      </xdr:nvSpPr>
      <xdr:spPr>
        <a:xfrm>
          <a:off x="22212300" y="166166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134620</xdr:rowOff>
    </xdr:from>
    <xdr:to>
      <xdr:col>116</xdr:col>
      <xdr:colOff>114300</xdr:colOff>
      <xdr:row>98</xdr:row>
      <xdr:rowOff>64770</xdr:rowOff>
    </xdr:to>
    <xdr:sp macro="" textlink="">
      <xdr:nvSpPr>
        <xdr:cNvPr id="898" name="フローチャート: 判断 897"/>
        <xdr:cNvSpPr/>
      </xdr:nvSpPr>
      <xdr:spPr>
        <a:xfrm>
          <a:off x="22110700" y="1676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899" name="直線コネクタ 898"/>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106045</xdr:rowOff>
    </xdr:from>
    <xdr:to>
      <xdr:col>112</xdr:col>
      <xdr:colOff>38100</xdr:colOff>
      <xdr:row>98</xdr:row>
      <xdr:rowOff>36195</xdr:rowOff>
    </xdr:to>
    <xdr:sp macro="" textlink="">
      <xdr:nvSpPr>
        <xdr:cNvPr id="900" name="フローチャート: 判断 899"/>
        <xdr:cNvSpPr/>
      </xdr:nvSpPr>
      <xdr:spPr>
        <a:xfrm>
          <a:off x="21272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52722</xdr:rowOff>
    </xdr:from>
    <xdr:ext cx="249299" cy="259045"/>
    <xdr:sp macro="" textlink="">
      <xdr:nvSpPr>
        <xdr:cNvPr id="901" name="テキスト ボックス 900"/>
        <xdr:cNvSpPr txBox="1"/>
      </xdr:nvSpPr>
      <xdr:spPr>
        <a:xfrm>
          <a:off x="21198650" y="16511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02" name="直線コネクタ 901"/>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03" name="フローチャート: 判断 902"/>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04" name="テキスト ボックス 903"/>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05" name="直線コネクタ 904"/>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06" name="フローチャート: 判断 905"/>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07" name="テキスト ボックス 906"/>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08" name="フローチャート: 判断 907"/>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09" name="テキスト ボックス 908"/>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15" name="楕円 914"/>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113047</xdr:rowOff>
    </xdr:from>
    <xdr:ext cx="249299" cy="259045"/>
    <xdr:sp macro="" textlink="">
      <xdr:nvSpPr>
        <xdr:cNvPr id="916" name="前年度繰上充用金該当値テキスト"/>
        <xdr:cNvSpPr txBox="1"/>
      </xdr:nvSpPr>
      <xdr:spPr>
        <a:xfrm>
          <a:off x="22212300" y="16743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17" name="楕円 916"/>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8" name="テキスト ボックス 917"/>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19" name="楕円 918"/>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20" name="テキスト ボックス 919"/>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21" name="楕円 920"/>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22" name="テキスト ボックス 921"/>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3" name="楕円 922"/>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24" name="テキスト ボックス 923"/>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人件費は定員適正化計画に基づく職員数の抑制を図ってきたことなどにより、着実に人件費削減を行ってきたため、類似団体よりも低くなっている。物件費は、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東日本大震災後、一時的に増加したが、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復興事業等の進捗により、コストが下がっている。維持補修費は、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公共施設老朽化に対応していることから、平成２８年度以降増加しているもの</a:t>
          </a:r>
          <a:r>
            <a:rPr kumimoji="1" lang="ja-JP" altLang="en-US" sz="1100">
              <a:solidFill>
                <a:srgbClr val="FF0000"/>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比較的低コストとなっている。扶助費は、市独自で６５歳以上の運転免許を持たない高齢者にタクシー利用助成などを行っていることから、コストが高くなりつつあり、類似団体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よりも高く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った。補助費等は、市独自の転作達成促進事業補助金が増額傾向にあるが、消防業務などその他の業務について、直営で行っているものが多く、一部事務組合等への負担金が少ないため、類似団体と比べ、比較的低コストとなっている。普通建設事業費は、前年度よりは減額となったものの、都市公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拡張</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、街路改良等を実施したことによりコストが高くなっているが、街路改良事業は復興事業としての実施で、財源のほとんどを復興交付金など国の財源を活用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する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将来の財政負担を極力抑制しながら実施しているところである。公債費は、平成２４年度まで普通建設事業を抑制してきたことで地方債残高も減り、現在は低コストとなっている。しかしながら、平成２５年度以降、小中一貫校</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消防庁舎建設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・都市公園拡張</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を実施したため、今後は、公債費も増額傾向となり、コストの増加が見込まれる。積立金は、平成２４～２５年度は東日本大震災復興交付金基金への積立が多額であったため、類似団体よりも高くなっている。出資金については、主に市民病院への医療機器購入費等への出資金であり、類似団体よりも高コストとなっている。貸付金は、類似団体とほぼ同程度である。繰出金については、類似団体よりも低コストとなっているものの、介護保険事業、公共下水道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、後期高齢者医療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への繰出金が増加傾向にあるため、今後は高コストになることも予想される。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44,206
43,992
186.80
20,075,223
18,754,141
675,959
9,947,093
21,190,905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105.2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22134</xdr:rowOff>
    </xdr:from>
    <xdr:to>
      <xdr:col>24</xdr:col>
      <xdr:colOff>62865</xdr:colOff>
      <xdr:row>39</xdr:row>
      <xdr:rowOff>67854</xdr:rowOff>
    </xdr:to>
    <xdr:cxnSp macro="">
      <xdr:nvCxnSpPr>
        <xdr:cNvPr id="58" name="直線コネクタ 57"/>
        <xdr:cNvCxnSpPr/>
      </xdr:nvCxnSpPr>
      <xdr:spPr>
        <a:xfrm flipV="1">
          <a:off x="4633595" y="5165634"/>
          <a:ext cx="127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71681</xdr:rowOff>
    </xdr:from>
    <xdr:ext cx="469744" cy="259045"/>
    <xdr:sp macro="" textlink="">
      <xdr:nvSpPr>
        <xdr:cNvPr id="59" name="議会費最小値テキスト"/>
        <xdr:cNvSpPr txBox="1"/>
      </xdr:nvSpPr>
      <xdr:spPr>
        <a:xfrm>
          <a:off x="4686300" y="675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67854</xdr:rowOff>
    </xdr:from>
    <xdr:to>
      <xdr:col>24</xdr:col>
      <xdr:colOff>152400</xdr:colOff>
      <xdr:row>39</xdr:row>
      <xdr:rowOff>67854</xdr:rowOff>
    </xdr:to>
    <xdr:cxnSp macro="">
      <xdr:nvCxnSpPr>
        <xdr:cNvPr id="60" name="直線コネクタ 59"/>
        <xdr:cNvCxnSpPr/>
      </xdr:nvCxnSpPr>
      <xdr:spPr>
        <a:xfrm>
          <a:off x="4546600" y="67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140261</xdr:rowOff>
    </xdr:from>
    <xdr:ext cx="469744" cy="259045"/>
    <xdr:sp macro="" textlink="">
      <xdr:nvSpPr>
        <xdr:cNvPr id="61" name="議会費最大値テキスト"/>
        <xdr:cNvSpPr txBox="1"/>
      </xdr:nvSpPr>
      <xdr:spPr>
        <a:xfrm>
          <a:off x="4686300" y="494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22134</xdr:rowOff>
    </xdr:from>
    <xdr:to>
      <xdr:col>24</xdr:col>
      <xdr:colOff>152400</xdr:colOff>
      <xdr:row>30</xdr:row>
      <xdr:rowOff>22134</xdr:rowOff>
    </xdr:to>
    <xdr:cxnSp macro="">
      <xdr:nvCxnSpPr>
        <xdr:cNvPr id="62" name="直線コネクタ 61"/>
        <xdr:cNvCxnSpPr/>
      </xdr:nvCxnSpPr>
      <xdr:spPr>
        <a:xfrm>
          <a:off x="4546600" y="5165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39443</xdr:rowOff>
    </xdr:from>
    <xdr:to>
      <xdr:col>24</xdr:col>
      <xdr:colOff>63500</xdr:colOff>
      <xdr:row>36</xdr:row>
      <xdr:rowOff>98552</xdr:rowOff>
    </xdr:to>
    <xdr:cxnSp macro="">
      <xdr:nvCxnSpPr>
        <xdr:cNvPr id="63" name="直線コネクタ 62"/>
        <xdr:cNvCxnSpPr/>
      </xdr:nvCxnSpPr>
      <xdr:spPr>
        <a:xfrm>
          <a:off x="3797300" y="6211643"/>
          <a:ext cx="838200" cy="5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30787</xdr:rowOff>
    </xdr:from>
    <xdr:ext cx="469744" cy="259045"/>
    <xdr:sp macro="" textlink="">
      <xdr:nvSpPr>
        <xdr:cNvPr id="64" name="議会費平均値テキスト"/>
        <xdr:cNvSpPr txBox="1"/>
      </xdr:nvSpPr>
      <xdr:spPr>
        <a:xfrm>
          <a:off x="4686300" y="6031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7910</xdr:rowOff>
    </xdr:from>
    <xdr:to>
      <xdr:col>24</xdr:col>
      <xdr:colOff>114300</xdr:colOff>
      <xdr:row>36</xdr:row>
      <xdr:rowOff>109510</xdr:rowOff>
    </xdr:to>
    <xdr:sp macro="" textlink="">
      <xdr:nvSpPr>
        <xdr:cNvPr id="65" name="フローチャート: 判断 64"/>
        <xdr:cNvSpPr/>
      </xdr:nvSpPr>
      <xdr:spPr>
        <a:xfrm>
          <a:off x="45847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39769</xdr:rowOff>
    </xdr:from>
    <xdr:to>
      <xdr:col>19</xdr:col>
      <xdr:colOff>177800</xdr:colOff>
      <xdr:row>36</xdr:row>
      <xdr:rowOff>39443</xdr:rowOff>
    </xdr:to>
    <xdr:cxnSp macro="">
      <xdr:nvCxnSpPr>
        <xdr:cNvPr id="66" name="直線コネクタ 65"/>
        <xdr:cNvCxnSpPr/>
      </xdr:nvCxnSpPr>
      <xdr:spPr>
        <a:xfrm>
          <a:off x="2908300" y="6040519"/>
          <a:ext cx="889000" cy="17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166951</xdr:rowOff>
    </xdr:from>
    <xdr:to>
      <xdr:col>20</xdr:col>
      <xdr:colOff>38100</xdr:colOff>
      <xdr:row>36</xdr:row>
      <xdr:rowOff>97101</xdr:rowOff>
    </xdr:to>
    <xdr:sp macro="" textlink="">
      <xdr:nvSpPr>
        <xdr:cNvPr id="67" name="フローチャート: 判断 66"/>
        <xdr:cNvSpPr/>
      </xdr:nvSpPr>
      <xdr:spPr>
        <a:xfrm>
          <a:off x="3746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88228</xdr:rowOff>
    </xdr:from>
    <xdr:ext cx="469744" cy="259045"/>
    <xdr:sp macro="" textlink="">
      <xdr:nvSpPr>
        <xdr:cNvPr id="68" name="テキスト ボックス 67"/>
        <xdr:cNvSpPr txBox="1"/>
      </xdr:nvSpPr>
      <xdr:spPr>
        <a:xfrm>
          <a:off x="3562428" y="626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39769</xdr:rowOff>
    </xdr:from>
    <xdr:to>
      <xdr:col>15</xdr:col>
      <xdr:colOff>50800</xdr:colOff>
      <xdr:row>35</xdr:row>
      <xdr:rowOff>166805</xdr:rowOff>
    </xdr:to>
    <xdr:cxnSp macro="">
      <xdr:nvCxnSpPr>
        <xdr:cNvPr id="69" name="直線コネクタ 68"/>
        <xdr:cNvCxnSpPr/>
      </xdr:nvCxnSpPr>
      <xdr:spPr>
        <a:xfrm flipV="1">
          <a:off x="2019300" y="6040519"/>
          <a:ext cx="889000" cy="12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53957</xdr:rowOff>
    </xdr:from>
    <xdr:to>
      <xdr:col>15</xdr:col>
      <xdr:colOff>101600</xdr:colOff>
      <xdr:row>35</xdr:row>
      <xdr:rowOff>155557</xdr:rowOff>
    </xdr:to>
    <xdr:sp macro="" textlink="">
      <xdr:nvSpPr>
        <xdr:cNvPr id="70" name="フローチャート: 判断 69"/>
        <xdr:cNvSpPr/>
      </xdr:nvSpPr>
      <xdr:spPr>
        <a:xfrm>
          <a:off x="2857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146684</xdr:rowOff>
    </xdr:from>
    <xdr:ext cx="469744" cy="259045"/>
    <xdr:sp macro="" textlink="">
      <xdr:nvSpPr>
        <xdr:cNvPr id="71" name="テキスト ボックス 70"/>
        <xdr:cNvSpPr txBox="1"/>
      </xdr:nvSpPr>
      <xdr:spPr>
        <a:xfrm>
          <a:off x="2673428" y="614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166805</xdr:rowOff>
    </xdr:from>
    <xdr:to>
      <xdr:col>10</xdr:col>
      <xdr:colOff>114300</xdr:colOff>
      <xdr:row>36</xdr:row>
      <xdr:rowOff>43361</xdr:rowOff>
    </xdr:to>
    <xdr:cxnSp macro="">
      <xdr:nvCxnSpPr>
        <xdr:cNvPr id="72" name="直線コネクタ 71"/>
        <xdr:cNvCxnSpPr/>
      </xdr:nvCxnSpPr>
      <xdr:spPr>
        <a:xfrm flipV="1">
          <a:off x="1130300" y="6167555"/>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98371</xdr:rowOff>
    </xdr:from>
    <xdr:to>
      <xdr:col>10</xdr:col>
      <xdr:colOff>165100</xdr:colOff>
      <xdr:row>36</xdr:row>
      <xdr:rowOff>28521</xdr:rowOff>
    </xdr:to>
    <xdr:sp macro="" textlink="">
      <xdr:nvSpPr>
        <xdr:cNvPr id="73" name="フローチャート: 判断 72"/>
        <xdr:cNvSpPr/>
      </xdr:nvSpPr>
      <xdr:spPr>
        <a:xfrm>
          <a:off x="1968500" y="609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45048</xdr:rowOff>
    </xdr:from>
    <xdr:ext cx="469744" cy="259045"/>
    <xdr:sp macro="" textlink="">
      <xdr:nvSpPr>
        <xdr:cNvPr id="74" name="テキスト ボックス 73"/>
        <xdr:cNvSpPr txBox="1"/>
      </xdr:nvSpPr>
      <xdr:spPr>
        <a:xfrm>
          <a:off x="1784428" y="587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117312</xdr:rowOff>
    </xdr:from>
    <xdr:to>
      <xdr:col>6</xdr:col>
      <xdr:colOff>38100</xdr:colOff>
      <xdr:row>36</xdr:row>
      <xdr:rowOff>47462</xdr:rowOff>
    </xdr:to>
    <xdr:sp macro="" textlink="">
      <xdr:nvSpPr>
        <xdr:cNvPr id="75" name="フローチャート: 判断 74"/>
        <xdr:cNvSpPr/>
      </xdr:nvSpPr>
      <xdr:spPr>
        <a:xfrm>
          <a:off x="1079500" y="611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63989</xdr:rowOff>
    </xdr:from>
    <xdr:ext cx="469744" cy="259045"/>
    <xdr:sp macro="" textlink="">
      <xdr:nvSpPr>
        <xdr:cNvPr id="76" name="テキスト ボックス 75"/>
        <xdr:cNvSpPr txBox="1"/>
      </xdr:nvSpPr>
      <xdr:spPr>
        <a:xfrm>
          <a:off x="895428" y="589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47752</xdr:rowOff>
    </xdr:from>
    <xdr:to>
      <xdr:col>24</xdr:col>
      <xdr:colOff>114300</xdr:colOff>
      <xdr:row>36</xdr:row>
      <xdr:rowOff>149352</xdr:rowOff>
    </xdr:to>
    <xdr:sp macro="" textlink="">
      <xdr:nvSpPr>
        <xdr:cNvPr id="82" name="楕円 81"/>
        <xdr:cNvSpPr/>
      </xdr:nvSpPr>
      <xdr:spPr>
        <a:xfrm>
          <a:off x="4584700" y="621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26179</xdr:rowOff>
    </xdr:from>
    <xdr:ext cx="469744" cy="259045"/>
    <xdr:sp macro="" textlink="">
      <xdr:nvSpPr>
        <xdr:cNvPr id="83" name="議会費該当値テキスト"/>
        <xdr:cNvSpPr txBox="1"/>
      </xdr:nvSpPr>
      <xdr:spPr>
        <a:xfrm>
          <a:off x="4686300" y="619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160093</xdr:rowOff>
    </xdr:from>
    <xdr:to>
      <xdr:col>20</xdr:col>
      <xdr:colOff>38100</xdr:colOff>
      <xdr:row>36</xdr:row>
      <xdr:rowOff>90243</xdr:rowOff>
    </xdr:to>
    <xdr:sp macro="" textlink="">
      <xdr:nvSpPr>
        <xdr:cNvPr id="84" name="楕円 83"/>
        <xdr:cNvSpPr/>
      </xdr:nvSpPr>
      <xdr:spPr>
        <a:xfrm>
          <a:off x="3746500" y="616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106770</xdr:rowOff>
    </xdr:from>
    <xdr:ext cx="469744" cy="259045"/>
    <xdr:sp macro="" textlink="">
      <xdr:nvSpPr>
        <xdr:cNvPr id="85" name="テキスト ボックス 84"/>
        <xdr:cNvSpPr txBox="1"/>
      </xdr:nvSpPr>
      <xdr:spPr>
        <a:xfrm>
          <a:off x="3562428" y="593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160419</xdr:rowOff>
    </xdr:from>
    <xdr:to>
      <xdr:col>15</xdr:col>
      <xdr:colOff>101600</xdr:colOff>
      <xdr:row>35</xdr:row>
      <xdr:rowOff>90569</xdr:rowOff>
    </xdr:to>
    <xdr:sp macro="" textlink="">
      <xdr:nvSpPr>
        <xdr:cNvPr id="86" name="楕円 85"/>
        <xdr:cNvSpPr/>
      </xdr:nvSpPr>
      <xdr:spPr>
        <a:xfrm>
          <a:off x="2857500" y="598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107096</xdr:rowOff>
    </xdr:from>
    <xdr:ext cx="469744" cy="259045"/>
    <xdr:sp macro="" textlink="">
      <xdr:nvSpPr>
        <xdr:cNvPr id="87" name="テキスト ボックス 86"/>
        <xdr:cNvSpPr txBox="1"/>
      </xdr:nvSpPr>
      <xdr:spPr>
        <a:xfrm>
          <a:off x="2673428" y="576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116005</xdr:rowOff>
    </xdr:from>
    <xdr:to>
      <xdr:col>10</xdr:col>
      <xdr:colOff>165100</xdr:colOff>
      <xdr:row>36</xdr:row>
      <xdr:rowOff>46155</xdr:rowOff>
    </xdr:to>
    <xdr:sp macro="" textlink="">
      <xdr:nvSpPr>
        <xdr:cNvPr id="88" name="楕円 87"/>
        <xdr:cNvSpPr/>
      </xdr:nvSpPr>
      <xdr:spPr>
        <a:xfrm>
          <a:off x="1968500" y="611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37282</xdr:rowOff>
    </xdr:from>
    <xdr:ext cx="469744" cy="259045"/>
    <xdr:sp macro="" textlink="">
      <xdr:nvSpPr>
        <xdr:cNvPr id="89" name="テキスト ボックス 88"/>
        <xdr:cNvSpPr txBox="1"/>
      </xdr:nvSpPr>
      <xdr:spPr>
        <a:xfrm>
          <a:off x="1784428" y="620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164011</xdr:rowOff>
    </xdr:from>
    <xdr:to>
      <xdr:col>6</xdr:col>
      <xdr:colOff>38100</xdr:colOff>
      <xdr:row>36</xdr:row>
      <xdr:rowOff>94161</xdr:rowOff>
    </xdr:to>
    <xdr:sp macro="" textlink="">
      <xdr:nvSpPr>
        <xdr:cNvPr id="90" name="楕円 89"/>
        <xdr:cNvSpPr/>
      </xdr:nvSpPr>
      <xdr:spPr>
        <a:xfrm>
          <a:off x="1079500" y="61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85288</xdr:rowOff>
    </xdr:from>
    <xdr:ext cx="469744" cy="259045"/>
    <xdr:sp macro="" textlink="">
      <xdr:nvSpPr>
        <xdr:cNvPr id="91" name="テキスト ボックス 90"/>
        <xdr:cNvSpPr txBox="1"/>
      </xdr:nvSpPr>
      <xdr:spPr>
        <a:xfrm>
          <a:off x="895428" y="625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47876</xdr:rowOff>
    </xdr:from>
    <xdr:to>
      <xdr:col>24</xdr:col>
      <xdr:colOff>62865</xdr:colOff>
      <xdr:row>57</xdr:row>
      <xdr:rowOff>153946</xdr:rowOff>
    </xdr:to>
    <xdr:cxnSp macro="">
      <xdr:nvCxnSpPr>
        <xdr:cNvPr id="113" name="直線コネクタ 112"/>
        <xdr:cNvCxnSpPr/>
      </xdr:nvCxnSpPr>
      <xdr:spPr>
        <a:xfrm flipV="1">
          <a:off x="4633595" y="8620376"/>
          <a:ext cx="1270" cy="13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157773</xdr:rowOff>
    </xdr:from>
    <xdr:ext cx="534377" cy="259045"/>
    <xdr:sp macro="" textlink="">
      <xdr:nvSpPr>
        <xdr:cNvPr id="114" name="総務費最小値テキスト"/>
        <xdr:cNvSpPr txBox="1"/>
      </xdr:nvSpPr>
      <xdr:spPr>
        <a:xfrm>
          <a:off x="4686300" y="993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153946</xdr:rowOff>
    </xdr:from>
    <xdr:to>
      <xdr:col>24</xdr:col>
      <xdr:colOff>152400</xdr:colOff>
      <xdr:row>57</xdr:row>
      <xdr:rowOff>153946</xdr:rowOff>
    </xdr:to>
    <xdr:cxnSp macro="">
      <xdr:nvCxnSpPr>
        <xdr:cNvPr id="115" name="直線コネクタ 114"/>
        <xdr:cNvCxnSpPr/>
      </xdr:nvCxnSpPr>
      <xdr:spPr>
        <a:xfrm>
          <a:off x="4546600" y="992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166003</xdr:rowOff>
    </xdr:from>
    <xdr:ext cx="599010" cy="259045"/>
    <xdr:sp macro="" textlink="">
      <xdr:nvSpPr>
        <xdr:cNvPr id="116" name="総務費最大値テキスト"/>
        <xdr:cNvSpPr txBox="1"/>
      </xdr:nvSpPr>
      <xdr:spPr>
        <a:xfrm>
          <a:off x="4686300" y="839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320,084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47876</xdr:rowOff>
    </xdr:from>
    <xdr:to>
      <xdr:col>24</xdr:col>
      <xdr:colOff>152400</xdr:colOff>
      <xdr:row>50</xdr:row>
      <xdr:rowOff>47876</xdr:rowOff>
    </xdr:to>
    <xdr:cxnSp macro="">
      <xdr:nvCxnSpPr>
        <xdr:cNvPr id="117" name="直線コネクタ 116"/>
        <xdr:cNvCxnSpPr/>
      </xdr:nvCxnSpPr>
      <xdr:spPr>
        <a:xfrm>
          <a:off x="4546600" y="8620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101313</xdr:rowOff>
    </xdr:from>
    <xdr:to>
      <xdr:col>24</xdr:col>
      <xdr:colOff>63500</xdr:colOff>
      <xdr:row>57</xdr:row>
      <xdr:rowOff>112406</xdr:rowOff>
    </xdr:to>
    <xdr:cxnSp macro="">
      <xdr:nvCxnSpPr>
        <xdr:cNvPr id="118" name="直線コネクタ 117"/>
        <xdr:cNvCxnSpPr/>
      </xdr:nvCxnSpPr>
      <xdr:spPr>
        <a:xfrm>
          <a:off x="3797300" y="9873963"/>
          <a:ext cx="838200" cy="1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161786</xdr:rowOff>
    </xdr:from>
    <xdr:ext cx="534377" cy="259045"/>
    <xdr:sp macro="" textlink="">
      <xdr:nvSpPr>
        <xdr:cNvPr id="119" name="総務費平均値テキスト"/>
        <xdr:cNvSpPr txBox="1"/>
      </xdr:nvSpPr>
      <xdr:spPr>
        <a:xfrm>
          <a:off x="4686300" y="9591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138909</xdr:rowOff>
    </xdr:from>
    <xdr:to>
      <xdr:col>24</xdr:col>
      <xdr:colOff>114300</xdr:colOff>
      <xdr:row>57</xdr:row>
      <xdr:rowOff>69059</xdr:rowOff>
    </xdr:to>
    <xdr:sp macro="" textlink="">
      <xdr:nvSpPr>
        <xdr:cNvPr id="120" name="フローチャート: 判断 119"/>
        <xdr:cNvSpPr/>
      </xdr:nvSpPr>
      <xdr:spPr>
        <a:xfrm>
          <a:off x="4584700" y="974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66895</xdr:rowOff>
    </xdr:from>
    <xdr:to>
      <xdr:col>19</xdr:col>
      <xdr:colOff>177800</xdr:colOff>
      <xdr:row>57</xdr:row>
      <xdr:rowOff>101313</xdr:rowOff>
    </xdr:to>
    <xdr:cxnSp macro="">
      <xdr:nvCxnSpPr>
        <xdr:cNvPr id="121" name="直線コネクタ 120"/>
        <xdr:cNvCxnSpPr/>
      </xdr:nvCxnSpPr>
      <xdr:spPr>
        <a:xfrm>
          <a:off x="2908300" y="9839545"/>
          <a:ext cx="889000" cy="3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130441</xdr:rowOff>
    </xdr:from>
    <xdr:to>
      <xdr:col>20</xdr:col>
      <xdr:colOff>38100</xdr:colOff>
      <xdr:row>57</xdr:row>
      <xdr:rowOff>60591</xdr:rowOff>
    </xdr:to>
    <xdr:sp macro="" textlink="">
      <xdr:nvSpPr>
        <xdr:cNvPr id="122" name="フローチャート: 判断 121"/>
        <xdr:cNvSpPr/>
      </xdr:nvSpPr>
      <xdr:spPr>
        <a:xfrm>
          <a:off x="3746500" y="973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77118</xdr:rowOff>
    </xdr:from>
    <xdr:ext cx="534377" cy="259045"/>
    <xdr:sp macro="" textlink="">
      <xdr:nvSpPr>
        <xdr:cNvPr id="123" name="テキスト ボックス 122"/>
        <xdr:cNvSpPr txBox="1"/>
      </xdr:nvSpPr>
      <xdr:spPr>
        <a:xfrm>
          <a:off x="3530111" y="950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26108</xdr:rowOff>
    </xdr:from>
    <xdr:to>
      <xdr:col>15</xdr:col>
      <xdr:colOff>50800</xdr:colOff>
      <xdr:row>57</xdr:row>
      <xdr:rowOff>66895</xdr:rowOff>
    </xdr:to>
    <xdr:cxnSp macro="">
      <xdr:nvCxnSpPr>
        <xdr:cNvPr id="124" name="直線コネクタ 123"/>
        <xdr:cNvCxnSpPr/>
      </xdr:nvCxnSpPr>
      <xdr:spPr>
        <a:xfrm>
          <a:off x="2019300" y="9798758"/>
          <a:ext cx="889000" cy="4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126020</xdr:rowOff>
    </xdr:from>
    <xdr:to>
      <xdr:col>15</xdr:col>
      <xdr:colOff>101600</xdr:colOff>
      <xdr:row>57</xdr:row>
      <xdr:rowOff>56170</xdr:rowOff>
    </xdr:to>
    <xdr:sp macro="" textlink="">
      <xdr:nvSpPr>
        <xdr:cNvPr id="125" name="フローチャート: 判断 124"/>
        <xdr:cNvSpPr/>
      </xdr:nvSpPr>
      <xdr:spPr>
        <a:xfrm>
          <a:off x="2857500" y="972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72697</xdr:rowOff>
    </xdr:from>
    <xdr:ext cx="534377" cy="259045"/>
    <xdr:sp macro="" textlink="">
      <xdr:nvSpPr>
        <xdr:cNvPr id="126" name="テキスト ボックス 125"/>
        <xdr:cNvSpPr txBox="1"/>
      </xdr:nvSpPr>
      <xdr:spPr>
        <a:xfrm>
          <a:off x="2641111" y="950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9453</xdr:rowOff>
    </xdr:from>
    <xdr:to>
      <xdr:col>10</xdr:col>
      <xdr:colOff>114300</xdr:colOff>
      <xdr:row>57</xdr:row>
      <xdr:rowOff>26108</xdr:rowOff>
    </xdr:to>
    <xdr:cxnSp macro="">
      <xdr:nvCxnSpPr>
        <xdr:cNvPr id="127" name="直線コネクタ 126"/>
        <xdr:cNvCxnSpPr/>
      </xdr:nvCxnSpPr>
      <xdr:spPr>
        <a:xfrm>
          <a:off x="1130300" y="9610653"/>
          <a:ext cx="889000" cy="18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92635</xdr:rowOff>
    </xdr:from>
    <xdr:to>
      <xdr:col>10</xdr:col>
      <xdr:colOff>165100</xdr:colOff>
      <xdr:row>57</xdr:row>
      <xdr:rowOff>22785</xdr:rowOff>
    </xdr:to>
    <xdr:sp macro="" textlink="">
      <xdr:nvSpPr>
        <xdr:cNvPr id="128" name="フローチャート: 判断 127"/>
        <xdr:cNvSpPr/>
      </xdr:nvSpPr>
      <xdr:spPr>
        <a:xfrm>
          <a:off x="1968500" y="969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39312</xdr:rowOff>
    </xdr:from>
    <xdr:ext cx="534377" cy="259045"/>
    <xdr:sp macro="" textlink="">
      <xdr:nvSpPr>
        <xdr:cNvPr id="129" name="テキスト ボックス 128"/>
        <xdr:cNvSpPr txBox="1"/>
      </xdr:nvSpPr>
      <xdr:spPr>
        <a:xfrm>
          <a:off x="1752111" y="946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77955</xdr:rowOff>
    </xdr:from>
    <xdr:to>
      <xdr:col>6</xdr:col>
      <xdr:colOff>38100</xdr:colOff>
      <xdr:row>57</xdr:row>
      <xdr:rowOff>8105</xdr:rowOff>
    </xdr:to>
    <xdr:sp macro="" textlink="">
      <xdr:nvSpPr>
        <xdr:cNvPr id="130" name="フローチャート: 判断 129"/>
        <xdr:cNvSpPr/>
      </xdr:nvSpPr>
      <xdr:spPr>
        <a:xfrm>
          <a:off x="1079500" y="967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170682</xdr:rowOff>
    </xdr:from>
    <xdr:ext cx="534377" cy="259045"/>
    <xdr:sp macro="" textlink="">
      <xdr:nvSpPr>
        <xdr:cNvPr id="131" name="テキスト ボックス 130"/>
        <xdr:cNvSpPr txBox="1"/>
      </xdr:nvSpPr>
      <xdr:spPr>
        <a:xfrm>
          <a:off x="863111" y="977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61606</xdr:rowOff>
    </xdr:from>
    <xdr:to>
      <xdr:col>24</xdr:col>
      <xdr:colOff>114300</xdr:colOff>
      <xdr:row>57</xdr:row>
      <xdr:rowOff>163206</xdr:rowOff>
    </xdr:to>
    <xdr:sp macro="" textlink="">
      <xdr:nvSpPr>
        <xdr:cNvPr id="137" name="楕円 136"/>
        <xdr:cNvSpPr/>
      </xdr:nvSpPr>
      <xdr:spPr>
        <a:xfrm>
          <a:off x="4584700" y="983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147983</xdr:rowOff>
    </xdr:from>
    <xdr:ext cx="534377" cy="259045"/>
    <xdr:sp macro="" textlink="">
      <xdr:nvSpPr>
        <xdr:cNvPr id="138" name="総務費該当値テキスト"/>
        <xdr:cNvSpPr txBox="1"/>
      </xdr:nvSpPr>
      <xdr:spPr>
        <a:xfrm>
          <a:off x="4686300" y="974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50513</xdr:rowOff>
    </xdr:from>
    <xdr:to>
      <xdr:col>20</xdr:col>
      <xdr:colOff>38100</xdr:colOff>
      <xdr:row>57</xdr:row>
      <xdr:rowOff>152113</xdr:rowOff>
    </xdr:to>
    <xdr:sp macro="" textlink="">
      <xdr:nvSpPr>
        <xdr:cNvPr id="139" name="楕円 138"/>
        <xdr:cNvSpPr/>
      </xdr:nvSpPr>
      <xdr:spPr>
        <a:xfrm>
          <a:off x="3746500" y="982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143240</xdr:rowOff>
    </xdr:from>
    <xdr:ext cx="534377" cy="259045"/>
    <xdr:sp macro="" textlink="">
      <xdr:nvSpPr>
        <xdr:cNvPr id="140" name="テキスト ボックス 139"/>
        <xdr:cNvSpPr txBox="1"/>
      </xdr:nvSpPr>
      <xdr:spPr>
        <a:xfrm>
          <a:off x="3530111" y="991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16095</xdr:rowOff>
    </xdr:from>
    <xdr:to>
      <xdr:col>15</xdr:col>
      <xdr:colOff>101600</xdr:colOff>
      <xdr:row>57</xdr:row>
      <xdr:rowOff>117695</xdr:rowOff>
    </xdr:to>
    <xdr:sp macro="" textlink="">
      <xdr:nvSpPr>
        <xdr:cNvPr id="141" name="楕円 140"/>
        <xdr:cNvSpPr/>
      </xdr:nvSpPr>
      <xdr:spPr>
        <a:xfrm>
          <a:off x="2857500" y="978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108822</xdr:rowOff>
    </xdr:from>
    <xdr:ext cx="534377" cy="259045"/>
    <xdr:sp macro="" textlink="">
      <xdr:nvSpPr>
        <xdr:cNvPr id="142" name="テキスト ボックス 141"/>
        <xdr:cNvSpPr txBox="1"/>
      </xdr:nvSpPr>
      <xdr:spPr>
        <a:xfrm>
          <a:off x="2641111" y="988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146758</xdr:rowOff>
    </xdr:from>
    <xdr:to>
      <xdr:col>10</xdr:col>
      <xdr:colOff>165100</xdr:colOff>
      <xdr:row>57</xdr:row>
      <xdr:rowOff>76908</xdr:rowOff>
    </xdr:to>
    <xdr:sp macro="" textlink="">
      <xdr:nvSpPr>
        <xdr:cNvPr id="143" name="楕円 142"/>
        <xdr:cNvSpPr/>
      </xdr:nvSpPr>
      <xdr:spPr>
        <a:xfrm>
          <a:off x="1968500" y="974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68035</xdr:rowOff>
    </xdr:from>
    <xdr:ext cx="534377" cy="259045"/>
    <xdr:sp macro="" textlink="">
      <xdr:nvSpPr>
        <xdr:cNvPr id="144" name="テキスト ボックス 143"/>
        <xdr:cNvSpPr txBox="1"/>
      </xdr:nvSpPr>
      <xdr:spPr>
        <a:xfrm>
          <a:off x="1752111" y="984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130103</xdr:rowOff>
    </xdr:from>
    <xdr:to>
      <xdr:col>6</xdr:col>
      <xdr:colOff>38100</xdr:colOff>
      <xdr:row>56</xdr:row>
      <xdr:rowOff>60253</xdr:rowOff>
    </xdr:to>
    <xdr:sp macro="" textlink="">
      <xdr:nvSpPr>
        <xdr:cNvPr id="145" name="楕円 144"/>
        <xdr:cNvSpPr/>
      </xdr:nvSpPr>
      <xdr:spPr>
        <a:xfrm>
          <a:off x="1079500" y="955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76780</xdr:rowOff>
    </xdr:from>
    <xdr:ext cx="599010" cy="259045"/>
    <xdr:sp macro="" textlink="">
      <xdr:nvSpPr>
        <xdr:cNvPr id="146" name="テキスト ボックス 145"/>
        <xdr:cNvSpPr txBox="1"/>
      </xdr:nvSpPr>
      <xdr:spPr>
        <a:xfrm>
          <a:off x="830795" y="933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102877</xdr:rowOff>
    </xdr:from>
    <xdr:to>
      <xdr:col>24</xdr:col>
      <xdr:colOff>62865</xdr:colOff>
      <xdr:row>78</xdr:row>
      <xdr:rowOff>143861</xdr:rowOff>
    </xdr:to>
    <xdr:cxnSp macro="">
      <xdr:nvCxnSpPr>
        <xdr:cNvPr id="171" name="直線コネクタ 170"/>
        <xdr:cNvCxnSpPr/>
      </xdr:nvCxnSpPr>
      <xdr:spPr>
        <a:xfrm flipV="1">
          <a:off x="4633595" y="12104377"/>
          <a:ext cx="1270" cy="1412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147688</xdr:rowOff>
    </xdr:from>
    <xdr:ext cx="599010" cy="259045"/>
    <xdr:sp macro="" textlink="">
      <xdr:nvSpPr>
        <xdr:cNvPr id="172" name="民生費最小値テキスト"/>
        <xdr:cNvSpPr txBox="1"/>
      </xdr:nvSpPr>
      <xdr:spPr>
        <a:xfrm>
          <a:off x="4686300" y="135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143861</xdr:rowOff>
    </xdr:from>
    <xdr:to>
      <xdr:col>24</xdr:col>
      <xdr:colOff>152400</xdr:colOff>
      <xdr:row>78</xdr:row>
      <xdr:rowOff>143861</xdr:rowOff>
    </xdr:to>
    <xdr:cxnSp macro="">
      <xdr:nvCxnSpPr>
        <xdr:cNvPr id="173" name="直線コネクタ 172"/>
        <xdr:cNvCxnSpPr/>
      </xdr:nvCxnSpPr>
      <xdr:spPr>
        <a:xfrm>
          <a:off x="4546600" y="13516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49554</xdr:rowOff>
    </xdr:from>
    <xdr:ext cx="599010" cy="259045"/>
    <xdr:sp macro="" textlink="">
      <xdr:nvSpPr>
        <xdr:cNvPr id="174" name="民生費最大値テキスト"/>
        <xdr:cNvSpPr txBox="1"/>
      </xdr:nvSpPr>
      <xdr:spPr>
        <a:xfrm>
          <a:off x="4686300" y="1187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102877</xdr:rowOff>
    </xdr:from>
    <xdr:to>
      <xdr:col>24</xdr:col>
      <xdr:colOff>152400</xdr:colOff>
      <xdr:row>70</xdr:row>
      <xdr:rowOff>102877</xdr:rowOff>
    </xdr:to>
    <xdr:cxnSp macro="">
      <xdr:nvCxnSpPr>
        <xdr:cNvPr id="175" name="直線コネクタ 174"/>
        <xdr:cNvCxnSpPr/>
      </xdr:nvCxnSpPr>
      <xdr:spPr>
        <a:xfrm>
          <a:off x="4546600" y="1210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81998</xdr:rowOff>
    </xdr:from>
    <xdr:to>
      <xdr:col>24</xdr:col>
      <xdr:colOff>63500</xdr:colOff>
      <xdr:row>78</xdr:row>
      <xdr:rowOff>98377</xdr:rowOff>
    </xdr:to>
    <xdr:cxnSp macro="">
      <xdr:nvCxnSpPr>
        <xdr:cNvPr id="176" name="直線コネクタ 175"/>
        <xdr:cNvCxnSpPr/>
      </xdr:nvCxnSpPr>
      <xdr:spPr>
        <a:xfrm flipV="1">
          <a:off x="3797300" y="13455098"/>
          <a:ext cx="838200" cy="16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1027</xdr:rowOff>
    </xdr:from>
    <xdr:ext cx="599010" cy="259045"/>
    <xdr:sp macro="" textlink="">
      <xdr:nvSpPr>
        <xdr:cNvPr id="177" name="民生費平均値テキスト"/>
        <xdr:cNvSpPr txBox="1"/>
      </xdr:nvSpPr>
      <xdr:spPr>
        <a:xfrm>
          <a:off x="4686300" y="13202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149600</xdr:rowOff>
    </xdr:from>
    <xdr:to>
      <xdr:col>24</xdr:col>
      <xdr:colOff>114300</xdr:colOff>
      <xdr:row>78</xdr:row>
      <xdr:rowOff>79750</xdr:rowOff>
    </xdr:to>
    <xdr:sp macro="" textlink="">
      <xdr:nvSpPr>
        <xdr:cNvPr id="178" name="フローチャート: 判断 177"/>
        <xdr:cNvSpPr/>
      </xdr:nvSpPr>
      <xdr:spPr>
        <a:xfrm>
          <a:off x="4584700" y="133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98377</xdr:rowOff>
    </xdr:from>
    <xdr:to>
      <xdr:col>19</xdr:col>
      <xdr:colOff>177800</xdr:colOff>
      <xdr:row>78</xdr:row>
      <xdr:rowOff>140131</xdr:rowOff>
    </xdr:to>
    <xdr:cxnSp macro="">
      <xdr:nvCxnSpPr>
        <xdr:cNvPr id="179" name="直線コネクタ 178"/>
        <xdr:cNvCxnSpPr/>
      </xdr:nvCxnSpPr>
      <xdr:spPr>
        <a:xfrm flipV="1">
          <a:off x="2908300" y="13471477"/>
          <a:ext cx="889000" cy="4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150363</xdr:rowOff>
    </xdr:from>
    <xdr:to>
      <xdr:col>20</xdr:col>
      <xdr:colOff>38100</xdr:colOff>
      <xdr:row>78</xdr:row>
      <xdr:rowOff>80513</xdr:rowOff>
    </xdr:to>
    <xdr:sp macro="" textlink="">
      <xdr:nvSpPr>
        <xdr:cNvPr id="180" name="フローチャート: 判断 179"/>
        <xdr:cNvSpPr/>
      </xdr:nvSpPr>
      <xdr:spPr>
        <a:xfrm>
          <a:off x="3746500" y="1335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97040</xdr:rowOff>
    </xdr:from>
    <xdr:ext cx="599010" cy="259045"/>
    <xdr:sp macro="" textlink="">
      <xdr:nvSpPr>
        <xdr:cNvPr id="181" name="テキスト ボックス 180"/>
        <xdr:cNvSpPr txBox="1"/>
      </xdr:nvSpPr>
      <xdr:spPr>
        <a:xfrm>
          <a:off x="3497795" y="13127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140131</xdr:rowOff>
    </xdr:from>
    <xdr:to>
      <xdr:col>15</xdr:col>
      <xdr:colOff>50800</xdr:colOff>
      <xdr:row>78</xdr:row>
      <xdr:rowOff>150738</xdr:rowOff>
    </xdr:to>
    <xdr:cxnSp macro="">
      <xdr:nvCxnSpPr>
        <xdr:cNvPr id="182" name="直線コネクタ 181"/>
        <xdr:cNvCxnSpPr/>
      </xdr:nvCxnSpPr>
      <xdr:spPr>
        <a:xfrm flipV="1">
          <a:off x="2019300" y="13513231"/>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165515</xdr:rowOff>
    </xdr:from>
    <xdr:to>
      <xdr:col>15</xdr:col>
      <xdr:colOff>101600</xdr:colOff>
      <xdr:row>78</xdr:row>
      <xdr:rowOff>95665</xdr:rowOff>
    </xdr:to>
    <xdr:sp macro="" textlink="">
      <xdr:nvSpPr>
        <xdr:cNvPr id="183" name="フローチャート: 判断 182"/>
        <xdr:cNvSpPr/>
      </xdr:nvSpPr>
      <xdr:spPr>
        <a:xfrm>
          <a:off x="28575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112192</xdr:rowOff>
    </xdr:from>
    <xdr:ext cx="599010" cy="259045"/>
    <xdr:sp macro="" textlink="">
      <xdr:nvSpPr>
        <xdr:cNvPr id="184" name="テキスト ボックス 183"/>
        <xdr:cNvSpPr txBox="1"/>
      </xdr:nvSpPr>
      <xdr:spPr>
        <a:xfrm>
          <a:off x="2608795" y="13142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150738</xdr:rowOff>
    </xdr:from>
    <xdr:to>
      <xdr:col>10</xdr:col>
      <xdr:colOff>114300</xdr:colOff>
      <xdr:row>78</xdr:row>
      <xdr:rowOff>170549</xdr:rowOff>
    </xdr:to>
    <xdr:cxnSp macro="">
      <xdr:nvCxnSpPr>
        <xdr:cNvPr id="185" name="直線コネクタ 184"/>
        <xdr:cNvCxnSpPr/>
      </xdr:nvCxnSpPr>
      <xdr:spPr>
        <a:xfrm flipV="1">
          <a:off x="1130300" y="13523838"/>
          <a:ext cx="889000" cy="1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142301</xdr:rowOff>
    </xdr:from>
    <xdr:to>
      <xdr:col>10</xdr:col>
      <xdr:colOff>165100</xdr:colOff>
      <xdr:row>78</xdr:row>
      <xdr:rowOff>72451</xdr:rowOff>
    </xdr:to>
    <xdr:sp macro="" textlink="">
      <xdr:nvSpPr>
        <xdr:cNvPr id="186" name="フローチャート: 判断 185"/>
        <xdr:cNvSpPr/>
      </xdr:nvSpPr>
      <xdr:spPr>
        <a:xfrm>
          <a:off x="1968500" y="1334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88978</xdr:rowOff>
    </xdr:from>
    <xdr:ext cx="599010" cy="259045"/>
    <xdr:sp macro="" textlink="">
      <xdr:nvSpPr>
        <xdr:cNvPr id="187" name="テキスト ボックス 186"/>
        <xdr:cNvSpPr txBox="1"/>
      </xdr:nvSpPr>
      <xdr:spPr>
        <a:xfrm>
          <a:off x="1719795" y="1311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360</xdr:rowOff>
    </xdr:from>
    <xdr:to>
      <xdr:col>6</xdr:col>
      <xdr:colOff>38100</xdr:colOff>
      <xdr:row>78</xdr:row>
      <xdr:rowOff>101960</xdr:rowOff>
    </xdr:to>
    <xdr:sp macro="" textlink="">
      <xdr:nvSpPr>
        <xdr:cNvPr id="188" name="フローチャート: 判断 187"/>
        <xdr:cNvSpPr/>
      </xdr:nvSpPr>
      <xdr:spPr>
        <a:xfrm>
          <a:off x="1079500" y="1337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118487</xdr:rowOff>
    </xdr:from>
    <xdr:ext cx="599010" cy="259045"/>
    <xdr:sp macro="" textlink="">
      <xdr:nvSpPr>
        <xdr:cNvPr id="189" name="テキスト ボックス 188"/>
        <xdr:cNvSpPr txBox="1"/>
      </xdr:nvSpPr>
      <xdr:spPr>
        <a:xfrm>
          <a:off x="830795" y="1314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31198</xdr:rowOff>
    </xdr:from>
    <xdr:to>
      <xdr:col>24</xdr:col>
      <xdr:colOff>114300</xdr:colOff>
      <xdr:row>78</xdr:row>
      <xdr:rowOff>132798</xdr:rowOff>
    </xdr:to>
    <xdr:sp macro="" textlink="">
      <xdr:nvSpPr>
        <xdr:cNvPr id="195" name="楕円 194"/>
        <xdr:cNvSpPr/>
      </xdr:nvSpPr>
      <xdr:spPr>
        <a:xfrm>
          <a:off x="4584700" y="1340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128028</xdr:rowOff>
    </xdr:from>
    <xdr:ext cx="599010" cy="259045"/>
    <xdr:sp macro="" textlink="">
      <xdr:nvSpPr>
        <xdr:cNvPr id="196" name="民生費該当値テキスト"/>
        <xdr:cNvSpPr txBox="1"/>
      </xdr:nvSpPr>
      <xdr:spPr>
        <a:xfrm>
          <a:off x="4686300" y="1332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47577</xdr:rowOff>
    </xdr:from>
    <xdr:to>
      <xdr:col>20</xdr:col>
      <xdr:colOff>38100</xdr:colOff>
      <xdr:row>78</xdr:row>
      <xdr:rowOff>149177</xdr:rowOff>
    </xdr:to>
    <xdr:sp macro="" textlink="">
      <xdr:nvSpPr>
        <xdr:cNvPr id="197" name="楕円 196"/>
        <xdr:cNvSpPr/>
      </xdr:nvSpPr>
      <xdr:spPr>
        <a:xfrm>
          <a:off x="3746500" y="1342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140304</xdr:rowOff>
    </xdr:from>
    <xdr:ext cx="599010" cy="259045"/>
    <xdr:sp macro="" textlink="">
      <xdr:nvSpPr>
        <xdr:cNvPr id="198" name="テキスト ボックス 197"/>
        <xdr:cNvSpPr txBox="1"/>
      </xdr:nvSpPr>
      <xdr:spPr>
        <a:xfrm>
          <a:off x="3497795" y="13513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89331</xdr:rowOff>
    </xdr:from>
    <xdr:to>
      <xdr:col>15</xdr:col>
      <xdr:colOff>101600</xdr:colOff>
      <xdr:row>79</xdr:row>
      <xdr:rowOff>19481</xdr:rowOff>
    </xdr:to>
    <xdr:sp macro="" textlink="">
      <xdr:nvSpPr>
        <xdr:cNvPr id="199" name="楕円 198"/>
        <xdr:cNvSpPr/>
      </xdr:nvSpPr>
      <xdr:spPr>
        <a:xfrm>
          <a:off x="2857500" y="1346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10608</xdr:rowOff>
    </xdr:from>
    <xdr:ext cx="599010" cy="259045"/>
    <xdr:sp macro="" textlink="">
      <xdr:nvSpPr>
        <xdr:cNvPr id="200" name="テキスト ボックス 199"/>
        <xdr:cNvSpPr txBox="1"/>
      </xdr:nvSpPr>
      <xdr:spPr>
        <a:xfrm>
          <a:off x="2608795" y="1355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99938</xdr:rowOff>
    </xdr:from>
    <xdr:to>
      <xdr:col>10</xdr:col>
      <xdr:colOff>165100</xdr:colOff>
      <xdr:row>79</xdr:row>
      <xdr:rowOff>30088</xdr:rowOff>
    </xdr:to>
    <xdr:sp macro="" textlink="">
      <xdr:nvSpPr>
        <xdr:cNvPr id="201" name="楕円 200"/>
        <xdr:cNvSpPr/>
      </xdr:nvSpPr>
      <xdr:spPr>
        <a:xfrm>
          <a:off x="1968500" y="1347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21215</xdr:rowOff>
    </xdr:from>
    <xdr:ext cx="599010" cy="259045"/>
    <xdr:sp macro="" textlink="">
      <xdr:nvSpPr>
        <xdr:cNvPr id="202" name="テキスト ボックス 201"/>
        <xdr:cNvSpPr txBox="1"/>
      </xdr:nvSpPr>
      <xdr:spPr>
        <a:xfrm>
          <a:off x="1719795" y="13565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119749</xdr:rowOff>
    </xdr:from>
    <xdr:to>
      <xdr:col>6</xdr:col>
      <xdr:colOff>38100</xdr:colOff>
      <xdr:row>79</xdr:row>
      <xdr:rowOff>49899</xdr:rowOff>
    </xdr:to>
    <xdr:sp macro="" textlink="">
      <xdr:nvSpPr>
        <xdr:cNvPr id="203" name="楕円 202"/>
        <xdr:cNvSpPr/>
      </xdr:nvSpPr>
      <xdr:spPr>
        <a:xfrm>
          <a:off x="1079500" y="1349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41026</xdr:rowOff>
    </xdr:from>
    <xdr:ext cx="599010" cy="259045"/>
    <xdr:sp macro="" textlink="">
      <xdr:nvSpPr>
        <xdr:cNvPr id="204" name="テキスト ボックス 203"/>
        <xdr:cNvSpPr txBox="1"/>
      </xdr:nvSpPr>
      <xdr:spPr>
        <a:xfrm>
          <a:off x="830795" y="13585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19619</xdr:rowOff>
    </xdr:from>
    <xdr:to>
      <xdr:col>24</xdr:col>
      <xdr:colOff>62865</xdr:colOff>
      <xdr:row>99</xdr:row>
      <xdr:rowOff>79268</xdr:rowOff>
    </xdr:to>
    <xdr:cxnSp macro="">
      <xdr:nvCxnSpPr>
        <xdr:cNvPr id="231" name="直線コネクタ 230"/>
        <xdr:cNvCxnSpPr/>
      </xdr:nvCxnSpPr>
      <xdr:spPr>
        <a:xfrm flipV="1">
          <a:off x="4633595" y="15450119"/>
          <a:ext cx="1270" cy="1602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83095</xdr:rowOff>
    </xdr:from>
    <xdr:ext cx="534377" cy="259045"/>
    <xdr:sp macro="" textlink="">
      <xdr:nvSpPr>
        <xdr:cNvPr id="232" name="衛生費最小値テキスト"/>
        <xdr:cNvSpPr txBox="1"/>
      </xdr:nvSpPr>
      <xdr:spPr>
        <a:xfrm>
          <a:off x="4686300" y="1705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79268</xdr:rowOff>
    </xdr:from>
    <xdr:to>
      <xdr:col>24</xdr:col>
      <xdr:colOff>152400</xdr:colOff>
      <xdr:row>99</xdr:row>
      <xdr:rowOff>79268</xdr:rowOff>
    </xdr:to>
    <xdr:cxnSp macro="">
      <xdr:nvCxnSpPr>
        <xdr:cNvPr id="233" name="直線コネクタ 232"/>
        <xdr:cNvCxnSpPr/>
      </xdr:nvCxnSpPr>
      <xdr:spPr>
        <a:xfrm>
          <a:off x="4546600" y="17052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137746</xdr:rowOff>
    </xdr:from>
    <xdr:ext cx="599010" cy="259045"/>
    <xdr:sp macro="" textlink="">
      <xdr:nvSpPr>
        <xdr:cNvPr id="234" name="衛生費最大値テキスト"/>
        <xdr:cNvSpPr txBox="1"/>
      </xdr:nvSpPr>
      <xdr:spPr>
        <a:xfrm>
          <a:off x="4686300" y="1522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19619</xdr:rowOff>
    </xdr:from>
    <xdr:to>
      <xdr:col>24</xdr:col>
      <xdr:colOff>152400</xdr:colOff>
      <xdr:row>90</xdr:row>
      <xdr:rowOff>19619</xdr:rowOff>
    </xdr:to>
    <xdr:cxnSp macro="">
      <xdr:nvCxnSpPr>
        <xdr:cNvPr id="235" name="直線コネクタ 234"/>
        <xdr:cNvCxnSpPr/>
      </xdr:nvCxnSpPr>
      <xdr:spPr>
        <a:xfrm>
          <a:off x="4546600" y="154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114489</xdr:rowOff>
    </xdr:from>
    <xdr:to>
      <xdr:col>24</xdr:col>
      <xdr:colOff>63500</xdr:colOff>
      <xdr:row>97</xdr:row>
      <xdr:rowOff>4516</xdr:rowOff>
    </xdr:to>
    <xdr:cxnSp macro="">
      <xdr:nvCxnSpPr>
        <xdr:cNvPr id="236" name="直線コネクタ 235"/>
        <xdr:cNvCxnSpPr/>
      </xdr:nvCxnSpPr>
      <xdr:spPr>
        <a:xfrm>
          <a:off x="3797300" y="16573689"/>
          <a:ext cx="838200" cy="6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40091</xdr:rowOff>
    </xdr:from>
    <xdr:ext cx="534377" cy="259045"/>
    <xdr:sp macro="" textlink="">
      <xdr:nvSpPr>
        <xdr:cNvPr id="237" name="衛生費平均値テキスト"/>
        <xdr:cNvSpPr txBox="1"/>
      </xdr:nvSpPr>
      <xdr:spPr>
        <a:xfrm>
          <a:off x="4686300" y="16670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61664</xdr:rowOff>
    </xdr:from>
    <xdr:to>
      <xdr:col>24</xdr:col>
      <xdr:colOff>114300</xdr:colOff>
      <xdr:row>97</xdr:row>
      <xdr:rowOff>163264</xdr:rowOff>
    </xdr:to>
    <xdr:sp macro="" textlink="">
      <xdr:nvSpPr>
        <xdr:cNvPr id="238" name="フローチャート: 判断 237"/>
        <xdr:cNvSpPr/>
      </xdr:nvSpPr>
      <xdr:spPr>
        <a:xfrm>
          <a:off x="4584700" y="166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164013</xdr:rowOff>
    </xdr:from>
    <xdr:to>
      <xdr:col>19</xdr:col>
      <xdr:colOff>177800</xdr:colOff>
      <xdr:row>96</xdr:row>
      <xdr:rowOff>114489</xdr:rowOff>
    </xdr:to>
    <xdr:cxnSp macro="">
      <xdr:nvCxnSpPr>
        <xdr:cNvPr id="239" name="直線コネクタ 238"/>
        <xdr:cNvCxnSpPr/>
      </xdr:nvCxnSpPr>
      <xdr:spPr>
        <a:xfrm>
          <a:off x="2908300" y="16451763"/>
          <a:ext cx="889000" cy="12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48454</xdr:rowOff>
    </xdr:from>
    <xdr:to>
      <xdr:col>20</xdr:col>
      <xdr:colOff>38100</xdr:colOff>
      <xdr:row>97</xdr:row>
      <xdr:rowOff>150054</xdr:rowOff>
    </xdr:to>
    <xdr:sp macro="" textlink="">
      <xdr:nvSpPr>
        <xdr:cNvPr id="240" name="フローチャート: 判断 239"/>
        <xdr:cNvSpPr/>
      </xdr:nvSpPr>
      <xdr:spPr>
        <a:xfrm>
          <a:off x="3746500" y="16679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141181</xdr:rowOff>
    </xdr:from>
    <xdr:ext cx="534377" cy="259045"/>
    <xdr:sp macro="" textlink="">
      <xdr:nvSpPr>
        <xdr:cNvPr id="241" name="テキスト ボックス 240"/>
        <xdr:cNvSpPr txBox="1"/>
      </xdr:nvSpPr>
      <xdr:spPr>
        <a:xfrm>
          <a:off x="3530111" y="1677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164013</xdr:rowOff>
    </xdr:from>
    <xdr:to>
      <xdr:col>15</xdr:col>
      <xdr:colOff>50800</xdr:colOff>
      <xdr:row>96</xdr:row>
      <xdr:rowOff>21628</xdr:rowOff>
    </xdr:to>
    <xdr:cxnSp macro="">
      <xdr:nvCxnSpPr>
        <xdr:cNvPr id="242" name="直線コネクタ 241"/>
        <xdr:cNvCxnSpPr/>
      </xdr:nvCxnSpPr>
      <xdr:spPr>
        <a:xfrm flipV="1">
          <a:off x="2019300" y="16451763"/>
          <a:ext cx="889000" cy="2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165024</xdr:rowOff>
    </xdr:from>
    <xdr:to>
      <xdr:col>15</xdr:col>
      <xdr:colOff>101600</xdr:colOff>
      <xdr:row>97</xdr:row>
      <xdr:rowOff>95174</xdr:rowOff>
    </xdr:to>
    <xdr:sp macro="" textlink="">
      <xdr:nvSpPr>
        <xdr:cNvPr id="243" name="フローチャート: 判断 242"/>
        <xdr:cNvSpPr/>
      </xdr:nvSpPr>
      <xdr:spPr>
        <a:xfrm>
          <a:off x="2857500" y="1662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86301</xdr:rowOff>
    </xdr:from>
    <xdr:ext cx="534377" cy="259045"/>
    <xdr:sp macro="" textlink="">
      <xdr:nvSpPr>
        <xdr:cNvPr id="244" name="テキスト ボックス 243"/>
        <xdr:cNvSpPr txBox="1"/>
      </xdr:nvSpPr>
      <xdr:spPr>
        <a:xfrm>
          <a:off x="2641111" y="1671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21628</xdr:rowOff>
    </xdr:from>
    <xdr:to>
      <xdr:col>10</xdr:col>
      <xdr:colOff>114300</xdr:colOff>
      <xdr:row>96</xdr:row>
      <xdr:rowOff>120204</xdr:rowOff>
    </xdr:to>
    <xdr:cxnSp macro="">
      <xdr:nvCxnSpPr>
        <xdr:cNvPr id="245" name="直線コネクタ 244"/>
        <xdr:cNvCxnSpPr/>
      </xdr:nvCxnSpPr>
      <xdr:spPr>
        <a:xfrm flipV="1">
          <a:off x="1130300" y="16480828"/>
          <a:ext cx="889000" cy="9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117720</xdr:rowOff>
    </xdr:from>
    <xdr:to>
      <xdr:col>10</xdr:col>
      <xdr:colOff>165100</xdr:colOff>
      <xdr:row>97</xdr:row>
      <xdr:rowOff>47870</xdr:rowOff>
    </xdr:to>
    <xdr:sp macro="" textlink="">
      <xdr:nvSpPr>
        <xdr:cNvPr id="246" name="フローチャート: 判断 245"/>
        <xdr:cNvSpPr/>
      </xdr:nvSpPr>
      <xdr:spPr>
        <a:xfrm>
          <a:off x="1968500" y="165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38997</xdr:rowOff>
    </xdr:from>
    <xdr:ext cx="534377" cy="259045"/>
    <xdr:sp macro="" textlink="">
      <xdr:nvSpPr>
        <xdr:cNvPr id="247" name="テキスト ボックス 246"/>
        <xdr:cNvSpPr txBox="1"/>
      </xdr:nvSpPr>
      <xdr:spPr>
        <a:xfrm>
          <a:off x="1752111" y="1666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133445</xdr:rowOff>
    </xdr:from>
    <xdr:to>
      <xdr:col>6</xdr:col>
      <xdr:colOff>38100</xdr:colOff>
      <xdr:row>97</xdr:row>
      <xdr:rowOff>63595</xdr:rowOff>
    </xdr:to>
    <xdr:sp macro="" textlink="">
      <xdr:nvSpPr>
        <xdr:cNvPr id="248" name="フローチャート: 判断 247"/>
        <xdr:cNvSpPr/>
      </xdr:nvSpPr>
      <xdr:spPr>
        <a:xfrm>
          <a:off x="1079500" y="1659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54722</xdr:rowOff>
    </xdr:from>
    <xdr:ext cx="534377" cy="259045"/>
    <xdr:sp macro="" textlink="">
      <xdr:nvSpPr>
        <xdr:cNvPr id="249" name="テキスト ボックス 248"/>
        <xdr:cNvSpPr txBox="1"/>
      </xdr:nvSpPr>
      <xdr:spPr>
        <a:xfrm>
          <a:off x="863111" y="1668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125166</xdr:rowOff>
    </xdr:from>
    <xdr:to>
      <xdr:col>24</xdr:col>
      <xdr:colOff>114300</xdr:colOff>
      <xdr:row>97</xdr:row>
      <xdr:rowOff>55316</xdr:rowOff>
    </xdr:to>
    <xdr:sp macro="" textlink="">
      <xdr:nvSpPr>
        <xdr:cNvPr id="255" name="楕円 254"/>
        <xdr:cNvSpPr/>
      </xdr:nvSpPr>
      <xdr:spPr>
        <a:xfrm>
          <a:off x="4584700" y="1658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148043</xdr:rowOff>
    </xdr:from>
    <xdr:ext cx="534377" cy="259045"/>
    <xdr:sp macro="" textlink="">
      <xdr:nvSpPr>
        <xdr:cNvPr id="256" name="衛生費該当値テキスト"/>
        <xdr:cNvSpPr txBox="1"/>
      </xdr:nvSpPr>
      <xdr:spPr>
        <a:xfrm>
          <a:off x="4686300" y="1643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63689</xdr:rowOff>
    </xdr:from>
    <xdr:to>
      <xdr:col>20</xdr:col>
      <xdr:colOff>38100</xdr:colOff>
      <xdr:row>96</xdr:row>
      <xdr:rowOff>165289</xdr:rowOff>
    </xdr:to>
    <xdr:sp macro="" textlink="">
      <xdr:nvSpPr>
        <xdr:cNvPr id="257" name="楕円 256"/>
        <xdr:cNvSpPr/>
      </xdr:nvSpPr>
      <xdr:spPr>
        <a:xfrm>
          <a:off x="3746500" y="1652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10366</xdr:rowOff>
    </xdr:from>
    <xdr:ext cx="534377" cy="259045"/>
    <xdr:sp macro="" textlink="">
      <xdr:nvSpPr>
        <xdr:cNvPr id="258" name="テキスト ボックス 257"/>
        <xdr:cNvSpPr txBox="1"/>
      </xdr:nvSpPr>
      <xdr:spPr>
        <a:xfrm>
          <a:off x="3530111" y="1629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113213</xdr:rowOff>
    </xdr:from>
    <xdr:to>
      <xdr:col>15</xdr:col>
      <xdr:colOff>101600</xdr:colOff>
      <xdr:row>96</xdr:row>
      <xdr:rowOff>43363</xdr:rowOff>
    </xdr:to>
    <xdr:sp macro="" textlink="">
      <xdr:nvSpPr>
        <xdr:cNvPr id="259" name="楕円 258"/>
        <xdr:cNvSpPr/>
      </xdr:nvSpPr>
      <xdr:spPr>
        <a:xfrm>
          <a:off x="2857500" y="1640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59890</xdr:rowOff>
    </xdr:from>
    <xdr:ext cx="534377" cy="259045"/>
    <xdr:sp macro="" textlink="">
      <xdr:nvSpPr>
        <xdr:cNvPr id="260" name="テキスト ボックス 259"/>
        <xdr:cNvSpPr txBox="1"/>
      </xdr:nvSpPr>
      <xdr:spPr>
        <a:xfrm>
          <a:off x="2641111" y="1617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142278</xdr:rowOff>
    </xdr:from>
    <xdr:to>
      <xdr:col>10</xdr:col>
      <xdr:colOff>165100</xdr:colOff>
      <xdr:row>96</xdr:row>
      <xdr:rowOff>72428</xdr:rowOff>
    </xdr:to>
    <xdr:sp macro="" textlink="">
      <xdr:nvSpPr>
        <xdr:cNvPr id="261" name="楕円 260"/>
        <xdr:cNvSpPr/>
      </xdr:nvSpPr>
      <xdr:spPr>
        <a:xfrm>
          <a:off x="1968500" y="164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88955</xdr:rowOff>
    </xdr:from>
    <xdr:ext cx="534377" cy="259045"/>
    <xdr:sp macro="" textlink="">
      <xdr:nvSpPr>
        <xdr:cNvPr id="262" name="テキスト ボックス 261"/>
        <xdr:cNvSpPr txBox="1"/>
      </xdr:nvSpPr>
      <xdr:spPr>
        <a:xfrm>
          <a:off x="1752111" y="1620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69404</xdr:rowOff>
    </xdr:from>
    <xdr:to>
      <xdr:col>6</xdr:col>
      <xdr:colOff>38100</xdr:colOff>
      <xdr:row>96</xdr:row>
      <xdr:rowOff>171004</xdr:rowOff>
    </xdr:to>
    <xdr:sp macro="" textlink="">
      <xdr:nvSpPr>
        <xdr:cNvPr id="263" name="楕円 262"/>
        <xdr:cNvSpPr/>
      </xdr:nvSpPr>
      <xdr:spPr>
        <a:xfrm>
          <a:off x="1079500" y="1652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16081</xdr:rowOff>
    </xdr:from>
    <xdr:ext cx="534377" cy="259045"/>
    <xdr:sp macro="" textlink="">
      <xdr:nvSpPr>
        <xdr:cNvPr id="264" name="テキスト ボックス 263"/>
        <xdr:cNvSpPr txBox="1"/>
      </xdr:nvSpPr>
      <xdr:spPr>
        <a:xfrm>
          <a:off x="863111" y="1630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93523</xdr:rowOff>
    </xdr:from>
    <xdr:to>
      <xdr:col>54</xdr:col>
      <xdr:colOff>189865</xdr:colOff>
      <xdr:row>38</xdr:row>
      <xdr:rowOff>139700</xdr:rowOff>
    </xdr:to>
    <xdr:cxnSp macro="">
      <xdr:nvCxnSpPr>
        <xdr:cNvPr id="286" name="直線コネクタ 285"/>
        <xdr:cNvCxnSpPr/>
      </xdr:nvCxnSpPr>
      <xdr:spPr>
        <a:xfrm flipV="1">
          <a:off x="10475595" y="5237023"/>
          <a:ext cx="1270" cy="141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40200</xdr:rowOff>
    </xdr:from>
    <xdr:ext cx="469744" cy="259045"/>
    <xdr:sp macro="" textlink="">
      <xdr:nvSpPr>
        <xdr:cNvPr id="289" name="労働費最大値テキスト"/>
        <xdr:cNvSpPr txBox="1"/>
      </xdr:nvSpPr>
      <xdr:spPr>
        <a:xfrm>
          <a:off x="10528300" y="5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93523</xdr:rowOff>
    </xdr:from>
    <xdr:to>
      <xdr:col>55</xdr:col>
      <xdr:colOff>88900</xdr:colOff>
      <xdr:row>30</xdr:row>
      <xdr:rowOff>93523</xdr:rowOff>
    </xdr:to>
    <xdr:cxnSp macro="">
      <xdr:nvCxnSpPr>
        <xdr:cNvPr id="290" name="直線コネクタ 289"/>
        <xdr:cNvCxnSpPr/>
      </xdr:nvCxnSpPr>
      <xdr:spPr>
        <a:xfrm>
          <a:off x="10388600" y="523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1" name="直線コネクタ 290"/>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9136</xdr:rowOff>
    </xdr:from>
    <xdr:ext cx="469744" cy="259045"/>
    <xdr:sp macro="" textlink="">
      <xdr:nvSpPr>
        <xdr:cNvPr id="292" name="労働費平均値テキスト"/>
        <xdr:cNvSpPr txBox="1"/>
      </xdr:nvSpPr>
      <xdr:spPr>
        <a:xfrm>
          <a:off x="10528300" y="61813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157709</xdr:rowOff>
    </xdr:from>
    <xdr:to>
      <xdr:col>55</xdr:col>
      <xdr:colOff>50800</xdr:colOff>
      <xdr:row>37</xdr:row>
      <xdr:rowOff>87859</xdr:rowOff>
    </xdr:to>
    <xdr:sp macro="" textlink="">
      <xdr:nvSpPr>
        <xdr:cNvPr id="293" name="フローチャート: 判断 292"/>
        <xdr:cNvSpPr/>
      </xdr:nvSpPr>
      <xdr:spPr>
        <a:xfrm>
          <a:off x="104267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155473</xdr:rowOff>
    </xdr:from>
    <xdr:to>
      <xdr:col>50</xdr:col>
      <xdr:colOff>114300</xdr:colOff>
      <xdr:row>38</xdr:row>
      <xdr:rowOff>139700</xdr:rowOff>
    </xdr:to>
    <xdr:cxnSp macro="">
      <xdr:nvCxnSpPr>
        <xdr:cNvPr id="294" name="直線コネクタ 293"/>
        <xdr:cNvCxnSpPr/>
      </xdr:nvCxnSpPr>
      <xdr:spPr>
        <a:xfrm>
          <a:off x="8750300" y="6499123"/>
          <a:ext cx="889000" cy="15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156794</xdr:rowOff>
    </xdr:from>
    <xdr:to>
      <xdr:col>50</xdr:col>
      <xdr:colOff>165100</xdr:colOff>
      <xdr:row>37</xdr:row>
      <xdr:rowOff>86944</xdr:rowOff>
    </xdr:to>
    <xdr:sp macro="" textlink="">
      <xdr:nvSpPr>
        <xdr:cNvPr id="295" name="フローチャート: 判断 294"/>
        <xdr:cNvSpPr/>
      </xdr:nvSpPr>
      <xdr:spPr>
        <a:xfrm>
          <a:off x="9588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103471</xdr:rowOff>
    </xdr:from>
    <xdr:ext cx="469744" cy="259045"/>
    <xdr:sp macro="" textlink="">
      <xdr:nvSpPr>
        <xdr:cNvPr id="296" name="テキスト ボックス 295"/>
        <xdr:cNvSpPr txBox="1"/>
      </xdr:nvSpPr>
      <xdr:spPr>
        <a:xfrm>
          <a:off x="9404428" y="610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39116</xdr:rowOff>
    </xdr:from>
    <xdr:to>
      <xdr:col>45</xdr:col>
      <xdr:colOff>177800</xdr:colOff>
      <xdr:row>37</xdr:row>
      <xdr:rowOff>155473</xdr:rowOff>
    </xdr:to>
    <xdr:cxnSp macro="">
      <xdr:nvCxnSpPr>
        <xdr:cNvPr id="297" name="直線コネクタ 296"/>
        <xdr:cNvCxnSpPr/>
      </xdr:nvCxnSpPr>
      <xdr:spPr>
        <a:xfrm>
          <a:off x="7861300" y="5868416"/>
          <a:ext cx="889000" cy="63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114046</xdr:rowOff>
    </xdr:from>
    <xdr:to>
      <xdr:col>46</xdr:col>
      <xdr:colOff>38100</xdr:colOff>
      <xdr:row>37</xdr:row>
      <xdr:rowOff>44196</xdr:rowOff>
    </xdr:to>
    <xdr:sp macro="" textlink="">
      <xdr:nvSpPr>
        <xdr:cNvPr id="298" name="フローチャート: 判断 297"/>
        <xdr:cNvSpPr/>
      </xdr:nvSpPr>
      <xdr:spPr>
        <a:xfrm>
          <a:off x="8699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60723</xdr:rowOff>
    </xdr:from>
    <xdr:ext cx="469744" cy="259045"/>
    <xdr:sp macro="" textlink="">
      <xdr:nvSpPr>
        <xdr:cNvPr id="299" name="テキスト ボックス 298"/>
        <xdr:cNvSpPr txBox="1"/>
      </xdr:nvSpPr>
      <xdr:spPr>
        <a:xfrm>
          <a:off x="8515428" y="606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39116</xdr:rowOff>
    </xdr:from>
    <xdr:to>
      <xdr:col>41</xdr:col>
      <xdr:colOff>50800</xdr:colOff>
      <xdr:row>37</xdr:row>
      <xdr:rowOff>27686</xdr:rowOff>
    </xdr:to>
    <xdr:cxnSp macro="">
      <xdr:nvCxnSpPr>
        <xdr:cNvPr id="300" name="直線コネクタ 299"/>
        <xdr:cNvCxnSpPr/>
      </xdr:nvCxnSpPr>
      <xdr:spPr>
        <a:xfrm flipV="1">
          <a:off x="6972300" y="5868416"/>
          <a:ext cx="8890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50724</xdr:rowOff>
    </xdr:from>
    <xdr:to>
      <xdr:col>41</xdr:col>
      <xdr:colOff>101600</xdr:colOff>
      <xdr:row>36</xdr:row>
      <xdr:rowOff>152324</xdr:rowOff>
    </xdr:to>
    <xdr:sp macro="" textlink="">
      <xdr:nvSpPr>
        <xdr:cNvPr id="301" name="フローチャート: 判断 300"/>
        <xdr:cNvSpPr/>
      </xdr:nvSpPr>
      <xdr:spPr>
        <a:xfrm>
          <a:off x="7810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143451</xdr:rowOff>
    </xdr:from>
    <xdr:ext cx="469744" cy="259045"/>
    <xdr:sp macro="" textlink="">
      <xdr:nvSpPr>
        <xdr:cNvPr id="302" name="テキスト ボックス 301"/>
        <xdr:cNvSpPr txBox="1"/>
      </xdr:nvSpPr>
      <xdr:spPr>
        <a:xfrm>
          <a:off x="7626428" y="631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71526</xdr:rowOff>
    </xdr:from>
    <xdr:to>
      <xdr:col>36</xdr:col>
      <xdr:colOff>165100</xdr:colOff>
      <xdr:row>36</xdr:row>
      <xdr:rowOff>1676</xdr:rowOff>
    </xdr:to>
    <xdr:sp macro="" textlink="">
      <xdr:nvSpPr>
        <xdr:cNvPr id="303" name="フローチャート: 判断 302"/>
        <xdr:cNvSpPr/>
      </xdr:nvSpPr>
      <xdr:spPr>
        <a:xfrm>
          <a:off x="6921500" y="607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18203</xdr:rowOff>
    </xdr:from>
    <xdr:ext cx="469744" cy="259045"/>
    <xdr:sp macro="" textlink="">
      <xdr:nvSpPr>
        <xdr:cNvPr id="304" name="テキスト ボックス 303"/>
        <xdr:cNvSpPr txBox="1"/>
      </xdr:nvSpPr>
      <xdr:spPr>
        <a:xfrm>
          <a:off x="6737428" y="58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1"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2" name="楕円 311"/>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3" name="テキスト ボックス 312"/>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104673</xdr:rowOff>
    </xdr:from>
    <xdr:to>
      <xdr:col>46</xdr:col>
      <xdr:colOff>38100</xdr:colOff>
      <xdr:row>38</xdr:row>
      <xdr:rowOff>34823</xdr:rowOff>
    </xdr:to>
    <xdr:sp macro="" textlink="">
      <xdr:nvSpPr>
        <xdr:cNvPr id="314" name="楕円 313"/>
        <xdr:cNvSpPr/>
      </xdr:nvSpPr>
      <xdr:spPr>
        <a:xfrm>
          <a:off x="8699500" y="644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25950</xdr:rowOff>
    </xdr:from>
    <xdr:ext cx="378565" cy="259045"/>
    <xdr:sp macro="" textlink="">
      <xdr:nvSpPr>
        <xdr:cNvPr id="315" name="テキスト ボックス 314"/>
        <xdr:cNvSpPr txBox="1"/>
      </xdr:nvSpPr>
      <xdr:spPr>
        <a:xfrm>
          <a:off x="8561017" y="6541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159766</xdr:rowOff>
    </xdr:from>
    <xdr:to>
      <xdr:col>41</xdr:col>
      <xdr:colOff>101600</xdr:colOff>
      <xdr:row>34</xdr:row>
      <xdr:rowOff>89916</xdr:rowOff>
    </xdr:to>
    <xdr:sp macro="" textlink="">
      <xdr:nvSpPr>
        <xdr:cNvPr id="316" name="楕円 315"/>
        <xdr:cNvSpPr/>
      </xdr:nvSpPr>
      <xdr:spPr>
        <a:xfrm>
          <a:off x="7810500" y="581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106443</xdr:rowOff>
    </xdr:from>
    <xdr:ext cx="469744" cy="259045"/>
    <xdr:sp macro="" textlink="">
      <xdr:nvSpPr>
        <xdr:cNvPr id="317" name="テキスト ボックス 316"/>
        <xdr:cNvSpPr txBox="1"/>
      </xdr:nvSpPr>
      <xdr:spPr>
        <a:xfrm>
          <a:off x="7626428" y="559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148336</xdr:rowOff>
    </xdr:from>
    <xdr:to>
      <xdr:col>36</xdr:col>
      <xdr:colOff>165100</xdr:colOff>
      <xdr:row>37</xdr:row>
      <xdr:rowOff>78486</xdr:rowOff>
    </xdr:to>
    <xdr:sp macro="" textlink="">
      <xdr:nvSpPr>
        <xdr:cNvPr id="318" name="楕円 317"/>
        <xdr:cNvSpPr/>
      </xdr:nvSpPr>
      <xdr:spPr>
        <a:xfrm>
          <a:off x="6921500" y="632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69613</xdr:rowOff>
    </xdr:from>
    <xdr:ext cx="469744" cy="259045"/>
    <xdr:sp macro="" textlink="">
      <xdr:nvSpPr>
        <xdr:cNvPr id="319" name="テキスト ボックス 318"/>
        <xdr:cNvSpPr txBox="1"/>
      </xdr:nvSpPr>
      <xdr:spPr>
        <a:xfrm>
          <a:off x="6737428" y="64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49899</xdr:rowOff>
    </xdr:from>
    <xdr:to>
      <xdr:col>54</xdr:col>
      <xdr:colOff>189865</xdr:colOff>
      <xdr:row>59</xdr:row>
      <xdr:rowOff>16790</xdr:rowOff>
    </xdr:to>
    <xdr:cxnSp macro="">
      <xdr:nvCxnSpPr>
        <xdr:cNvPr id="343" name="直線コネクタ 342"/>
        <xdr:cNvCxnSpPr/>
      </xdr:nvCxnSpPr>
      <xdr:spPr>
        <a:xfrm flipV="1">
          <a:off x="10475595" y="8622399"/>
          <a:ext cx="1270" cy="1509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20617</xdr:rowOff>
    </xdr:from>
    <xdr:ext cx="469744" cy="259045"/>
    <xdr:sp macro="" textlink="">
      <xdr:nvSpPr>
        <xdr:cNvPr id="344" name="農林水産業費最小値テキスト"/>
        <xdr:cNvSpPr txBox="1"/>
      </xdr:nvSpPr>
      <xdr:spPr>
        <a:xfrm>
          <a:off x="10528300" y="101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16790</xdr:rowOff>
    </xdr:from>
    <xdr:to>
      <xdr:col>55</xdr:col>
      <xdr:colOff>88900</xdr:colOff>
      <xdr:row>59</xdr:row>
      <xdr:rowOff>16790</xdr:rowOff>
    </xdr:to>
    <xdr:cxnSp macro="">
      <xdr:nvCxnSpPr>
        <xdr:cNvPr id="345" name="直線コネクタ 344"/>
        <xdr:cNvCxnSpPr/>
      </xdr:nvCxnSpPr>
      <xdr:spPr>
        <a:xfrm>
          <a:off x="10388600" y="1013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168026</xdr:rowOff>
    </xdr:from>
    <xdr:ext cx="534377" cy="259045"/>
    <xdr:sp macro="" textlink="">
      <xdr:nvSpPr>
        <xdr:cNvPr id="346" name="農林水産業費最大値テキスト"/>
        <xdr:cNvSpPr txBox="1"/>
      </xdr:nvSpPr>
      <xdr:spPr>
        <a:xfrm>
          <a:off x="10528300" y="839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80,714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49899</xdr:rowOff>
    </xdr:from>
    <xdr:to>
      <xdr:col>55</xdr:col>
      <xdr:colOff>88900</xdr:colOff>
      <xdr:row>50</xdr:row>
      <xdr:rowOff>49899</xdr:rowOff>
    </xdr:to>
    <xdr:cxnSp macro="">
      <xdr:nvCxnSpPr>
        <xdr:cNvPr id="347" name="直線コネクタ 346"/>
        <xdr:cNvCxnSpPr/>
      </xdr:nvCxnSpPr>
      <xdr:spPr>
        <a:xfrm>
          <a:off x="10388600" y="8622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148539</xdr:rowOff>
    </xdr:from>
    <xdr:to>
      <xdr:col>55</xdr:col>
      <xdr:colOff>0</xdr:colOff>
      <xdr:row>57</xdr:row>
      <xdr:rowOff>152482</xdr:rowOff>
    </xdr:to>
    <xdr:cxnSp macro="">
      <xdr:nvCxnSpPr>
        <xdr:cNvPr id="348" name="直線コネクタ 347"/>
        <xdr:cNvCxnSpPr/>
      </xdr:nvCxnSpPr>
      <xdr:spPr>
        <a:xfrm flipV="1">
          <a:off x="9639300" y="9921189"/>
          <a:ext cx="838200" cy="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148220</xdr:rowOff>
    </xdr:from>
    <xdr:ext cx="534377" cy="259045"/>
    <xdr:sp macro="" textlink="">
      <xdr:nvSpPr>
        <xdr:cNvPr id="349" name="農林水産業費平均値テキスト"/>
        <xdr:cNvSpPr txBox="1"/>
      </xdr:nvSpPr>
      <xdr:spPr>
        <a:xfrm>
          <a:off x="10528300" y="9577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125343</xdr:rowOff>
    </xdr:from>
    <xdr:to>
      <xdr:col>55</xdr:col>
      <xdr:colOff>50800</xdr:colOff>
      <xdr:row>57</xdr:row>
      <xdr:rowOff>55493</xdr:rowOff>
    </xdr:to>
    <xdr:sp macro="" textlink="">
      <xdr:nvSpPr>
        <xdr:cNvPr id="350" name="フローチャート: 判断 349"/>
        <xdr:cNvSpPr/>
      </xdr:nvSpPr>
      <xdr:spPr>
        <a:xfrm>
          <a:off x="10426700" y="972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2425</xdr:rowOff>
    </xdr:from>
    <xdr:to>
      <xdr:col>50</xdr:col>
      <xdr:colOff>114300</xdr:colOff>
      <xdr:row>57</xdr:row>
      <xdr:rowOff>152482</xdr:rowOff>
    </xdr:to>
    <xdr:cxnSp macro="">
      <xdr:nvCxnSpPr>
        <xdr:cNvPr id="351" name="直線コネクタ 350"/>
        <xdr:cNvCxnSpPr/>
      </xdr:nvCxnSpPr>
      <xdr:spPr>
        <a:xfrm>
          <a:off x="8750300" y="9432175"/>
          <a:ext cx="889000" cy="49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131153</xdr:rowOff>
    </xdr:from>
    <xdr:to>
      <xdr:col>50</xdr:col>
      <xdr:colOff>165100</xdr:colOff>
      <xdr:row>57</xdr:row>
      <xdr:rowOff>61303</xdr:rowOff>
    </xdr:to>
    <xdr:sp macro="" textlink="">
      <xdr:nvSpPr>
        <xdr:cNvPr id="352" name="フローチャート: 判断 351"/>
        <xdr:cNvSpPr/>
      </xdr:nvSpPr>
      <xdr:spPr>
        <a:xfrm>
          <a:off x="9588500" y="973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77830</xdr:rowOff>
    </xdr:from>
    <xdr:ext cx="534377" cy="259045"/>
    <xdr:sp macro="" textlink="">
      <xdr:nvSpPr>
        <xdr:cNvPr id="353" name="テキスト ボックス 352"/>
        <xdr:cNvSpPr txBox="1"/>
      </xdr:nvSpPr>
      <xdr:spPr>
        <a:xfrm>
          <a:off x="9372111" y="950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2425</xdr:rowOff>
    </xdr:from>
    <xdr:to>
      <xdr:col>45</xdr:col>
      <xdr:colOff>177800</xdr:colOff>
      <xdr:row>57</xdr:row>
      <xdr:rowOff>81521</xdr:rowOff>
    </xdr:to>
    <xdr:cxnSp macro="">
      <xdr:nvCxnSpPr>
        <xdr:cNvPr id="354" name="直線コネクタ 353"/>
        <xdr:cNvCxnSpPr/>
      </xdr:nvCxnSpPr>
      <xdr:spPr>
        <a:xfrm flipV="1">
          <a:off x="7861300" y="9432175"/>
          <a:ext cx="889000" cy="4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115532</xdr:rowOff>
    </xdr:from>
    <xdr:to>
      <xdr:col>46</xdr:col>
      <xdr:colOff>38100</xdr:colOff>
      <xdr:row>57</xdr:row>
      <xdr:rowOff>45682</xdr:rowOff>
    </xdr:to>
    <xdr:sp macro="" textlink="">
      <xdr:nvSpPr>
        <xdr:cNvPr id="355" name="フローチャート: 判断 354"/>
        <xdr:cNvSpPr/>
      </xdr:nvSpPr>
      <xdr:spPr>
        <a:xfrm>
          <a:off x="8699500" y="9716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36809</xdr:rowOff>
    </xdr:from>
    <xdr:ext cx="534377" cy="259045"/>
    <xdr:sp macro="" textlink="">
      <xdr:nvSpPr>
        <xdr:cNvPr id="356" name="テキスト ボックス 355"/>
        <xdr:cNvSpPr txBox="1"/>
      </xdr:nvSpPr>
      <xdr:spPr>
        <a:xfrm>
          <a:off x="8483111" y="980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81521</xdr:rowOff>
    </xdr:from>
    <xdr:to>
      <xdr:col>41</xdr:col>
      <xdr:colOff>50800</xdr:colOff>
      <xdr:row>57</xdr:row>
      <xdr:rowOff>149663</xdr:rowOff>
    </xdr:to>
    <xdr:cxnSp macro="">
      <xdr:nvCxnSpPr>
        <xdr:cNvPr id="357" name="直線コネクタ 356"/>
        <xdr:cNvCxnSpPr/>
      </xdr:nvCxnSpPr>
      <xdr:spPr>
        <a:xfrm flipV="1">
          <a:off x="6972300" y="9854171"/>
          <a:ext cx="889000" cy="6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140506</xdr:rowOff>
    </xdr:from>
    <xdr:to>
      <xdr:col>41</xdr:col>
      <xdr:colOff>101600</xdr:colOff>
      <xdr:row>56</xdr:row>
      <xdr:rowOff>70656</xdr:rowOff>
    </xdr:to>
    <xdr:sp macro="" textlink="">
      <xdr:nvSpPr>
        <xdr:cNvPr id="358" name="フローチャート: 判断 357"/>
        <xdr:cNvSpPr/>
      </xdr:nvSpPr>
      <xdr:spPr>
        <a:xfrm>
          <a:off x="7810500" y="9570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87183</xdr:rowOff>
    </xdr:from>
    <xdr:ext cx="534377" cy="259045"/>
    <xdr:sp macro="" textlink="">
      <xdr:nvSpPr>
        <xdr:cNvPr id="359" name="テキスト ボックス 358"/>
        <xdr:cNvSpPr txBox="1"/>
      </xdr:nvSpPr>
      <xdr:spPr>
        <a:xfrm>
          <a:off x="7594111" y="934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144450</xdr:rowOff>
    </xdr:from>
    <xdr:to>
      <xdr:col>36</xdr:col>
      <xdr:colOff>165100</xdr:colOff>
      <xdr:row>56</xdr:row>
      <xdr:rowOff>74600</xdr:rowOff>
    </xdr:to>
    <xdr:sp macro="" textlink="">
      <xdr:nvSpPr>
        <xdr:cNvPr id="360" name="フローチャート: 判断 359"/>
        <xdr:cNvSpPr/>
      </xdr:nvSpPr>
      <xdr:spPr>
        <a:xfrm>
          <a:off x="6921500" y="957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91127</xdr:rowOff>
    </xdr:from>
    <xdr:ext cx="534377" cy="259045"/>
    <xdr:sp macro="" textlink="">
      <xdr:nvSpPr>
        <xdr:cNvPr id="361" name="テキスト ボックス 360"/>
        <xdr:cNvSpPr txBox="1"/>
      </xdr:nvSpPr>
      <xdr:spPr>
        <a:xfrm>
          <a:off x="6705111" y="934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97739</xdr:rowOff>
    </xdr:from>
    <xdr:to>
      <xdr:col>55</xdr:col>
      <xdr:colOff>50800</xdr:colOff>
      <xdr:row>58</xdr:row>
      <xdr:rowOff>27889</xdr:rowOff>
    </xdr:to>
    <xdr:sp macro="" textlink="">
      <xdr:nvSpPr>
        <xdr:cNvPr id="367" name="楕円 366"/>
        <xdr:cNvSpPr/>
      </xdr:nvSpPr>
      <xdr:spPr>
        <a:xfrm>
          <a:off x="10426700" y="987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76166</xdr:rowOff>
    </xdr:from>
    <xdr:ext cx="534377" cy="259045"/>
    <xdr:sp macro="" textlink="">
      <xdr:nvSpPr>
        <xdr:cNvPr id="368" name="農林水産業費該当値テキスト"/>
        <xdr:cNvSpPr txBox="1"/>
      </xdr:nvSpPr>
      <xdr:spPr>
        <a:xfrm>
          <a:off x="10528300" y="984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101682</xdr:rowOff>
    </xdr:from>
    <xdr:to>
      <xdr:col>50</xdr:col>
      <xdr:colOff>165100</xdr:colOff>
      <xdr:row>58</xdr:row>
      <xdr:rowOff>31832</xdr:rowOff>
    </xdr:to>
    <xdr:sp macro="" textlink="">
      <xdr:nvSpPr>
        <xdr:cNvPr id="369" name="楕円 368"/>
        <xdr:cNvSpPr/>
      </xdr:nvSpPr>
      <xdr:spPr>
        <a:xfrm>
          <a:off x="9588500" y="987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22959</xdr:rowOff>
    </xdr:from>
    <xdr:ext cx="534377" cy="259045"/>
    <xdr:sp macro="" textlink="">
      <xdr:nvSpPr>
        <xdr:cNvPr id="370" name="テキスト ボックス 369"/>
        <xdr:cNvSpPr txBox="1"/>
      </xdr:nvSpPr>
      <xdr:spPr>
        <a:xfrm>
          <a:off x="9372111" y="996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123075</xdr:rowOff>
    </xdr:from>
    <xdr:to>
      <xdr:col>46</xdr:col>
      <xdr:colOff>38100</xdr:colOff>
      <xdr:row>55</xdr:row>
      <xdr:rowOff>53225</xdr:rowOff>
    </xdr:to>
    <xdr:sp macro="" textlink="">
      <xdr:nvSpPr>
        <xdr:cNvPr id="371" name="楕円 370"/>
        <xdr:cNvSpPr/>
      </xdr:nvSpPr>
      <xdr:spPr>
        <a:xfrm>
          <a:off x="8699500" y="938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69752</xdr:rowOff>
    </xdr:from>
    <xdr:ext cx="534377" cy="259045"/>
    <xdr:sp macro="" textlink="">
      <xdr:nvSpPr>
        <xdr:cNvPr id="372" name="テキスト ボックス 371"/>
        <xdr:cNvSpPr txBox="1"/>
      </xdr:nvSpPr>
      <xdr:spPr>
        <a:xfrm>
          <a:off x="8483111" y="915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30721</xdr:rowOff>
    </xdr:from>
    <xdr:to>
      <xdr:col>41</xdr:col>
      <xdr:colOff>101600</xdr:colOff>
      <xdr:row>57</xdr:row>
      <xdr:rowOff>132321</xdr:rowOff>
    </xdr:to>
    <xdr:sp macro="" textlink="">
      <xdr:nvSpPr>
        <xdr:cNvPr id="373" name="楕円 372"/>
        <xdr:cNvSpPr/>
      </xdr:nvSpPr>
      <xdr:spPr>
        <a:xfrm>
          <a:off x="7810500" y="980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123448</xdr:rowOff>
    </xdr:from>
    <xdr:ext cx="534377" cy="259045"/>
    <xdr:sp macro="" textlink="">
      <xdr:nvSpPr>
        <xdr:cNvPr id="374" name="テキスト ボックス 373"/>
        <xdr:cNvSpPr txBox="1"/>
      </xdr:nvSpPr>
      <xdr:spPr>
        <a:xfrm>
          <a:off x="7594111" y="989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98863</xdr:rowOff>
    </xdr:from>
    <xdr:to>
      <xdr:col>36</xdr:col>
      <xdr:colOff>165100</xdr:colOff>
      <xdr:row>58</xdr:row>
      <xdr:rowOff>29013</xdr:rowOff>
    </xdr:to>
    <xdr:sp macro="" textlink="">
      <xdr:nvSpPr>
        <xdr:cNvPr id="375" name="楕円 374"/>
        <xdr:cNvSpPr/>
      </xdr:nvSpPr>
      <xdr:spPr>
        <a:xfrm>
          <a:off x="6921500" y="987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20140</xdr:rowOff>
    </xdr:from>
    <xdr:ext cx="534377" cy="259045"/>
    <xdr:sp macro="" textlink="">
      <xdr:nvSpPr>
        <xdr:cNvPr id="376" name="テキスト ボックス 375"/>
        <xdr:cNvSpPr txBox="1"/>
      </xdr:nvSpPr>
      <xdr:spPr>
        <a:xfrm>
          <a:off x="6705111" y="996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21089</xdr:rowOff>
    </xdr:from>
    <xdr:to>
      <xdr:col>54</xdr:col>
      <xdr:colOff>189865</xdr:colOff>
      <xdr:row>79</xdr:row>
      <xdr:rowOff>72132</xdr:rowOff>
    </xdr:to>
    <xdr:cxnSp macro="">
      <xdr:nvCxnSpPr>
        <xdr:cNvPr id="402" name="直線コネクタ 401"/>
        <xdr:cNvCxnSpPr/>
      </xdr:nvCxnSpPr>
      <xdr:spPr>
        <a:xfrm flipV="1">
          <a:off x="10475595" y="12194039"/>
          <a:ext cx="1270" cy="142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75959</xdr:rowOff>
    </xdr:from>
    <xdr:ext cx="469744" cy="259045"/>
    <xdr:sp macro="" textlink="">
      <xdr:nvSpPr>
        <xdr:cNvPr id="403" name="商工費最小値テキスト"/>
        <xdr:cNvSpPr txBox="1"/>
      </xdr:nvSpPr>
      <xdr:spPr>
        <a:xfrm>
          <a:off x="10528300" y="1362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72132</xdr:rowOff>
    </xdr:from>
    <xdr:to>
      <xdr:col>55</xdr:col>
      <xdr:colOff>88900</xdr:colOff>
      <xdr:row>79</xdr:row>
      <xdr:rowOff>72132</xdr:rowOff>
    </xdr:to>
    <xdr:cxnSp macro="">
      <xdr:nvCxnSpPr>
        <xdr:cNvPr id="404" name="直線コネクタ 403"/>
        <xdr:cNvCxnSpPr/>
      </xdr:nvCxnSpPr>
      <xdr:spPr>
        <a:xfrm>
          <a:off x="10388600" y="13616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139216</xdr:rowOff>
    </xdr:from>
    <xdr:ext cx="534377" cy="259045"/>
    <xdr:sp macro="" textlink="">
      <xdr:nvSpPr>
        <xdr:cNvPr id="405" name="商工費最大値テキスト"/>
        <xdr:cNvSpPr txBox="1"/>
      </xdr:nvSpPr>
      <xdr:spPr>
        <a:xfrm>
          <a:off x="10528300" y="1196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88,764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21089</xdr:rowOff>
    </xdr:from>
    <xdr:to>
      <xdr:col>55</xdr:col>
      <xdr:colOff>88900</xdr:colOff>
      <xdr:row>71</xdr:row>
      <xdr:rowOff>21089</xdr:rowOff>
    </xdr:to>
    <xdr:cxnSp macro="">
      <xdr:nvCxnSpPr>
        <xdr:cNvPr id="406" name="直線コネクタ 405"/>
        <xdr:cNvCxnSpPr/>
      </xdr:nvCxnSpPr>
      <xdr:spPr>
        <a:xfrm>
          <a:off x="10388600" y="1219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136728</xdr:rowOff>
    </xdr:from>
    <xdr:to>
      <xdr:col>55</xdr:col>
      <xdr:colOff>0</xdr:colOff>
      <xdr:row>78</xdr:row>
      <xdr:rowOff>144419</xdr:rowOff>
    </xdr:to>
    <xdr:cxnSp macro="">
      <xdr:nvCxnSpPr>
        <xdr:cNvPr id="407" name="直線コネクタ 406"/>
        <xdr:cNvCxnSpPr/>
      </xdr:nvCxnSpPr>
      <xdr:spPr>
        <a:xfrm flipV="1">
          <a:off x="9639300" y="13509828"/>
          <a:ext cx="838200" cy="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158084</xdr:rowOff>
    </xdr:from>
    <xdr:ext cx="534377" cy="259045"/>
    <xdr:sp macro="" textlink="">
      <xdr:nvSpPr>
        <xdr:cNvPr id="408" name="商工費平均値テキスト"/>
        <xdr:cNvSpPr txBox="1"/>
      </xdr:nvSpPr>
      <xdr:spPr>
        <a:xfrm>
          <a:off x="10528300" y="13188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135207</xdr:rowOff>
    </xdr:from>
    <xdr:to>
      <xdr:col>55</xdr:col>
      <xdr:colOff>50800</xdr:colOff>
      <xdr:row>78</xdr:row>
      <xdr:rowOff>65357</xdr:rowOff>
    </xdr:to>
    <xdr:sp macro="" textlink="">
      <xdr:nvSpPr>
        <xdr:cNvPr id="409" name="フローチャート: 判断 408"/>
        <xdr:cNvSpPr/>
      </xdr:nvSpPr>
      <xdr:spPr>
        <a:xfrm>
          <a:off x="10426700" y="1333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126767</xdr:rowOff>
    </xdr:from>
    <xdr:to>
      <xdr:col>50</xdr:col>
      <xdr:colOff>114300</xdr:colOff>
      <xdr:row>78</xdr:row>
      <xdr:rowOff>144419</xdr:rowOff>
    </xdr:to>
    <xdr:cxnSp macro="">
      <xdr:nvCxnSpPr>
        <xdr:cNvPr id="410" name="直線コネクタ 409"/>
        <xdr:cNvCxnSpPr/>
      </xdr:nvCxnSpPr>
      <xdr:spPr>
        <a:xfrm>
          <a:off x="8750300" y="13499867"/>
          <a:ext cx="889000" cy="17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143993</xdr:rowOff>
    </xdr:from>
    <xdr:to>
      <xdr:col>50</xdr:col>
      <xdr:colOff>165100</xdr:colOff>
      <xdr:row>78</xdr:row>
      <xdr:rowOff>74143</xdr:rowOff>
    </xdr:to>
    <xdr:sp macro="" textlink="">
      <xdr:nvSpPr>
        <xdr:cNvPr id="411" name="フローチャート: 判断 410"/>
        <xdr:cNvSpPr/>
      </xdr:nvSpPr>
      <xdr:spPr>
        <a:xfrm>
          <a:off x="9588500" y="1334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90670</xdr:rowOff>
    </xdr:from>
    <xdr:ext cx="534377" cy="259045"/>
    <xdr:sp macro="" textlink="">
      <xdr:nvSpPr>
        <xdr:cNvPr id="412" name="テキスト ボックス 411"/>
        <xdr:cNvSpPr txBox="1"/>
      </xdr:nvSpPr>
      <xdr:spPr>
        <a:xfrm>
          <a:off x="9372111" y="1312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126767</xdr:rowOff>
    </xdr:from>
    <xdr:to>
      <xdr:col>45</xdr:col>
      <xdr:colOff>177800</xdr:colOff>
      <xdr:row>78</xdr:row>
      <xdr:rowOff>153808</xdr:rowOff>
    </xdr:to>
    <xdr:cxnSp macro="">
      <xdr:nvCxnSpPr>
        <xdr:cNvPr id="413" name="直線コネクタ 412"/>
        <xdr:cNvCxnSpPr/>
      </xdr:nvCxnSpPr>
      <xdr:spPr>
        <a:xfrm flipV="1">
          <a:off x="7861300" y="13499867"/>
          <a:ext cx="889000" cy="2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129183</xdr:rowOff>
    </xdr:from>
    <xdr:to>
      <xdr:col>46</xdr:col>
      <xdr:colOff>38100</xdr:colOff>
      <xdr:row>78</xdr:row>
      <xdr:rowOff>59333</xdr:rowOff>
    </xdr:to>
    <xdr:sp macro="" textlink="">
      <xdr:nvSpPr>
        <xdr:cNvPr id="414" name="フローチャート: 判断 413"/>
        <xdr:cNvSpPr/>
      </xdr:nvSpPr>
      <xdr:spPr>
        <a:xfrm>
          <a:off x="8699500" y="1333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75860</xdr:rowOff>
    </xdr:from>
    <xdr:ext cx="534377" cy="259045"/>
    <xdr:sp macro="" textlink="">
      <xdr:nvSpPr>
        <xdr:cNvPr id="415" name="テキスト ボックス 414"/>
        <xdr:cNvSpPr txBox="1"/>
      </xdr:nvSpPr>
      <xdr:spPr>
        <a:xfrm>
          <a:off x="8483111" y="1310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129969</xdr:rowOff>
    </xdr:from>
    <xdr:to>
      <xdr:col>41</xdr:col>
      <xdr:colOff>50800</xdr:colOff>
      <xdr:row>78</xdr:row>
      <xdr:rowOff>153808</xdr:rowOff>
    </xdr:to>
    <xdr:cxnSp macro="">
      <xdr:nvCxnSpPr>
        <xdr:cNvPr id="416" name="直線コネクタ 415"/>
        <xdr:cNvCxnSpPr/>
      </xdr:nvCxnSpPr>
      <xdr:spPr>
        <a:xfrm>
          <a:off x="6972300" y="13503069"/>
          <a:ext cx="889000" cy="2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2880</xdr:rowOff>
    </xdr:from>
    <xdr:to>
      <xdr:col>41</xdr:col>
      <xdr:colOff>101600</xdr:colOff>
      <xdr:row>78</xdr:row>
      <xdr:rowOff>104480</xdr:rowOff>
    </xdr:to>
    <xdr:sp macro="" textlink="">
      <xdr:nvSpPr>
        <xdr:cNvPr id="417" name="フローチャート: 判断 416"/>
        <xdr:cNvSpPr/>
      </xdr:nvSpPr>
      <xdr:spPr>
        <a:xfrm>
          <a:off x="7810500" y="1337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121007</xdr:rowOff>
    </xdr:from>
    <xdr:ext cx="534377" cy="259045"/>
    <xdr:sp macro="" textlink="">
      <xdr:nvSpPr>
        <xdr:cNvPr id="418" name="テキスト ボックス 417"/>
        <xdr:cNvSpPr txBox="1"/>
      </xdr:nvSpPr>
      <xdr:spPr>
        <a:xfrm>
          <a:off x="7594111" y="1315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8237</xdr:rowOff>
    </xdr:from>
    <xdr:to>
      <xdr:col>36</xdr:col>
      <xdr:colOff>165100</xdr:colOff>
      <xdr:row>78</xdr:row>
      <xdr:rowOff>109837</xdr:rowOff>
    </xdr:to>
    <xdr:sp macro="" textlink="">
      <xdr:nvSpPr>
        <xdr:cNvPr id="419" name="フローチャート: 判断 418"/>
        <xdr:cNvSpPr/>
      </xdr:nvSpPr>
      <xdr:spPr>
        <a:xfrm>
          <a:off x="6921500" y="1338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126364</xdr:rowOff>
    </xdr:from>
    <xdr:ext cx="534377" cy="259045"/>
    <xdr:sp macro="" textlink="">
      <xdr:nvSpPr>
        <xdr:cNvPr id="420" name="テキスト ボックス 419"/>
        <xdr:cNvSpPr txBox="1"/>
      </xdr:nvSpPr>
      <xdr:spPr>
        <a:xfrm>
          <a:off x="6705111" y="1315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85928</xdr:rowOff>
    </xdr:from>
    <xdr:to>
      <xdr:col>55</xdr:col>
      <xdr:colOff>50800</xdr:colOff>
      <xdr:row>79</xdr:row>
      <xdr:rowOff>16078</xdr:rowOff>
    </xdr:to>
    <xdr:sp macro="" textlink="">
      <xdr:nvSpPr>
        <xdr:cNvPr id="426" name="楕円 425"/>
        <xdr:cNvSpPr/>
      </xdr:nvSpPr>
      <xdr:spPr>
        <a:xfrm>
          <a:off x="10426700" y="13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855</xdr:rowOff>
    </xdr:from>
    <xdr:ext cx="469744" cy="259045"/>
    <xdr:sp macro="" textlink="">
      <xdr:nvSpPr>
        <xdr:cNvPr id="427" name="商工費該当値テキスト"/>
        <xdr:cNvSpPr txBox="1"/>
      </xdr:nvSpPr>
      <xdr:spPr>
        <a:xfrm>
          <a:off x="10528300" y="1337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93619</xdr:rowOff>
    </xdr:from>
    <xdr:to>
      <xdr:col>50</xdr:col>
      <xdr:colOff>165100</xdr:colOff>
      <xdr:row>79</xdr:row>
      <xdr:rowOff>23769</xdr:rowOff>
    </xdr:to>
    <xdr:sp macro="" textlink="">
      <xdr:nvSpPr>
        <xdr:cNvPr id="428" name="楕円 427"/>
        <xdr:cNvSpPr/>
      </xdr:nvSpPr>
      <xdr:spPr>
        <a:xfrm>
          <a:off x="9588500" y="1346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14896</xdr:rowOff>
    </xdr:from>
    <xdr:ext cx="469744" cy="259045"/>
    <xdr:sp macro="" textlink="">
      <xdr:nvSpPr>
        <xdr:cNvPr id="429" name="テキスト ボックス 428"/>
        <xdr:cNvSpPr txBox="1"/>
      </xdr:nvSpPr>
      <xdr:spPr>
        <a:xfrm>
          <a:off x="9404428" y="13559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75967</xdr:rowOff>
    </xdr:from>
    <xdr:to>
      <xdr:col>46</xdr:col>
      <xdr:colOff>38100</xdr:colOff>
      <xdr:row>79</xdr:row>
      <xdr:rowOff>6117</xdr:rowOff>
    </xdr:to>
    <xdr:sp macro="" textlink="">
      <xdr:nvSpPr>
        <xdr:cNvPr id="430" name="楕円 429"/>
        <xdr:cNvSpPr/>
      </xdr:nvSpPr>
      <xdr:spPr>
        <a:xfrm>
          <a:off x="8699500" y="1344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168694</xdr:rowOff>
    </xdr:from>
    <xdr:ext cx="469744" cy="259045"/>
    <xdr:sp macro="" textlink="">
      <xdr:nvSpPr>
        <xdr:cNvPr id="431" name="テキスト ボックス 430"/>
        <xdr:cNvSpPr txBox="1"/>
      </xdr:nvSpPr>
      <xdr:spPr>
        <a:xfrm>
          <a:off x="8515428" y="1354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103008</xdr:rowOff>
    </xdr:from>
    <xdr:to>
      <xdr:col>41</xdr:col>
      <xdr:colOff>101600</xdr:colOff>
      <xdr:row>79</xdr:row>
      <xdr:rowOff>33158</xdr:rowOff>
    </xdr:to>
    <xdr:sp macro="" textlink="">
      <xdr:nvSpPr>
        <xdr:cNvPr id="432" name="楕円 431"/>
        <xdr:cNvSpPr/>
      </xdr:nvSpPr>
      <xdr:spPr>
        <a:xfrm>
          <a:off x="7810500" y="1347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24285</xdr:rowOff>
    </xdr:from>
    <xdr:ext cx="469744" cy="259045"/>
    <xdr:sp macro="" textlink="">
      <xdr:nvSpPr>
        <xdr:cNvPr id="433" name="テキスト ボックス 432"/>
        <xdr:cNvSpPr txBox="1"/>
      </xdr:nvSpPr>
      <xdr:spPr>
        <a:xfrm>
          <a:off x="7626428" y="1356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79169</xdr:rowOff>
    </xdr:from>
    <xdr:to>
      <xdr:col>36</xdr:col>
      <xdr:colOff>165100</xdr:colOff>
      <xdr:row>79</xdr:row>
      <xdr:rowOff>9319</xdr:rowOff>
    </xdr:to>
    <xdr:sp macro="" textlink="">
      <xdr:nvSpPr>
        <xdr:cNvPr id="434" name="楕円 433"/>
        <xdr:cNvSpPr/>
      </xdr:nvSpPr>
      <xdr:spPr>
        <a:xfrm>
          <a:off x="6921500" y="1345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446</xdr:rowOff>
    </xdr:from>
    <xdr:ext cx="469744" cy="259045"/>
    <xdr:sp macro="" textlink="">
      <xdr:nvSpPr>
        <xdr:cNvPr id="435" name="テキスト ボックス 434"/>
        <xdr:cNvSpPr txBox="1"/>
      </xdr:nvSpPr>
      <xdr:spPr>
        <a:xfrm>
          <a:off x="6737428" y="1354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156877</xdr:rowOff>
    </xdr:from>
    <xdr:to>
      <xdr:col>54</xdr:col>
      <xdr:colOff>189865</xdr:colOff>
      <xdr:row>99</xdr:row>
      <xdr:rowOff>6023</xdr:rowOff>
    </xdr:to>
    <xdr:cxnSp macro="">
      <xdr:nvCxnSpPr>
        <xdr:cNvPr id="459" name="直線コネクタ 458"/>
        <xdr:cNvCxnSpPr/>
      </xdr:nvCxnSpPr>
      <xdr:spPr>
        <a:xfrm flipV="1">
          <a:off x="10475595" y="15415927"/>
          <a:ext cx="1270" cy="1563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9850</xdr:rowOff>
    </xdr:from>
    <xdr:ext cx="534377" cy="259045"/>
    <xdr:sp macro="" textlink="">
      <xdr:nvSpPr>
        <xdr:cNvPr id="460" name="土木費最小値テキスト"/>
        <xdr:cNvSpPr txBox="1"/>
      </xdr:nvSpPr>
      <xdr:spPr>
        <a:xfrm>
          <a:off x="10528300" y="1698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6023</xdr:rowOff>
    </xdr:from>
    <xdr:to>
      <xdr:col>55</xdr:col>
      <xdr:colOff>88900</xdr:colOff>
      <xdr:row>99</xdr:row>
      <xdr:rowOff>6023</xdr:rowOff>
    </xdr:to>
    <xdr:cxnSp macro="">
      <xdr:nvCxnSpPr>
        <xdr:cNvPr id="461" name="直線コネクタ 460"/>
        <xdr:cNvCxnSpPr/>
      </xdr:nvCxnSpPr>
      <xdr:spPr>
        <a:xfrm>
          <a:off x="10388600" y="16979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103554</xdr:rowOff>
    </xdr:from>
    <xdr:ext cx="599010" cy="259045"/>
    <xdr:sp macro="" textlink="">
      <xdr:nvSpPr>
        <xdr:cNvPr id="462" name="土木費最大値テキスト"/>
        <xdr:cNvSpPr txBox="1"/>
      </xdr:nvSpPr>
      <xdr:spPr>
        <a:xfrm>
          <a:off x="10528300" y="1519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840,983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156877</xdr:rowOff>
    </xdr:from>
    <xdr:to>
      <xdr:col>55</xdr:col>
      <xdr:colOff>88900</xdr:colOff>
      <xdr:row>89</xdr:row>
      <xdr:rowOff>156877</xdr:rowOff>
    </xdr:to>
    <xdr:cxnSp macro="">
      <xdr:nvCxnSpPr>
        <xdr:cNvPr id="463" name="直線コネクタ 462"/>
        <xdr:cNvCxnSpPr/>
      </xdr:nvCxnSpPr>
      <xdr:spPr>
        <a:xfrm>
          <a:off x="10388600" y="15415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89143</xdr:rowOff>
    </xdr:from>
    <xdr:to>
      <xdr:col>55</xdr:col>
      <xdr:colOff>0</xdr:colOff>
      <xdr:row>98</xdr:row>
      <xdr:rowOff>118658</xdr:rowOff>
    </xdr:to>
    <xdr:cxnSp macro="">
      <xdr:nvCxnSpPr>
        <xdr:cNvPr id="464" name="直線コネクタ 463"/>
        <xdr:cNvCxnSpPr/>
      </xdr:nvCxnSpPr>
      <xdr:spPr>
        <a:xfrm flipV="1">
          <a:off x="9639300" y="16891243"/>
          <a:ext cx="838200" cy="2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34120</xdr:rowOff>
    </xdr:from>
    <xdr:ext cx="534377" cy="259045"/>
    <xdr:sp macro="" textlink="">
      <xdr:nvSpPr>
        <xdr:cNvPr id="465" name="土木費平均値テキスト"/>
        <xdr:cNvSpPr txBox="1"/>
      </xdr:nvSpPr>
      <xdr:spPr>
        <a:xfrm>
          <a:off x="10528300" y="16836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55693</xdr:rowOff>
    </xdr:from>
    <xdr:to>
      <xdr:col>55</xdr:col>
      <xdr:colOff>50800</xdr:colOff>
      <xdr:row>98</xdr:row>
      <xdr:rowOff>157293</xdr:rowOff>
    </xdr:to>
    <xdr:sp macro="" textlink="">
      <xdr:nvSpPr>
        <xdr:cNvPr id="466" name="フローチャート: 判断 465"/>
        <xdr:cNvSpPr/>
      </xdr:nvSpPr>
      <xdr:spPr>
        <a:xfrm>
          <a:off x="10426700" y="1685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118658</xdr:rowOff>
    </xdr:from>
    <xdr:to>
      <xdr:col>50</xdr:col>
      <xdr:colOff>114300</xdr:colOff>
      <xdr:row>98</xdr:row>
      <xdr:rowOff>132375</xdr:rowOff>
    </xdr:to>
    <xdr:cxnSp macro="">
      <xdr:nvCxnSpPr>
        <xdr:cNvPr id="467" name="直線コネクタ 466"/>
        <xdr:cNvCxnSpPr/>
      </xdr:nvCxnSpPr>
      <xdr:spPr>
        <a:xfrm flipV="1">
          <a:off x="8750300" y="1692075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67495</xdr:rowOff>
    </xdr:from>
    <xdr:to>
      <xdr:col>50</xdr:col>
      <xdr:colOff>165100</xdr:colOff>
      <xdr:row>98</xdr:row>
      <xdr:rowOff>169095</xdr:rowOff>
    </xdr:to>
    <xdr:sp macro="" textlink="">
      <xdr:nvSpPr>
        <xdr:cNvPr id="468" name="フローチャート: 判断 467"/>
        <xdr:cNvSpPr/>
      </xdr:nvSpPr>
      <xdr:spPr>
        <a:xfrm>
          <a:off x="9588500" y="1686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14172</xdr:rowOff>
    </xdr:from>
    <xdr:ext cx="534377" cy="259045"/>
    <xdr:sp macro="" textlink="">
      <xdr:nvSpPr>
        <xdr:cNvPr id="469" name="テキスト ボックス 468"/>
        <xdr:cNvSpPr txBox="1"/>
      </xdr:nvSpPr>
      <xdr:spPr>
        <a:xfrm>
          <a:off x="9372111" y="1664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132375</xdr:rowOff>
    </xdr:from>
    <xdr:to>
      <xdr:col>45</xdr:col>
      <xdr:colOff>177800</xdr:colOff>
      <xdr:row>98</xdr:row>
      <xdr:rowOff>144836</xdr:rowOff>
    </xdr:to>
    <xdr:cxnSp macro="">
      <xdr:nvCxnSpPr>
        <xdr:cNvPr id="470" name="直線コネクタ 469"/>
        <xdr:cNvCxnSpPr/>
      </xdr:nvCxnSpPr>
      <xdr:spPr>
        <a:xfrm flipV="1">
          <a:off x="7861300" y="16934475"/>
          <a:ext cx="889000" cy="1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51502</xdr:rowOff>
    </xdr:from>
    <xdr:to>
      <xdr:col>46</xdr:col>
      <xdr:colOff>38100</xdr:colOff>
      <xdr:row>98</xdr:row>
      <xdr:rowOff>153102</xdr:rowOff>
    </xdr:to>
    <xdr:sp macro="" textlink="">
      <xdr:nvSpPr>
        <xdr:cNvPr id="471" name="フローチャート: 判断 470"/>
        <xdr:cNvSpPr/>
      </xdr:nvSpPr>
      <xdr:spPr>
        <a:xfrm>
          <a:off x="8699500" y="1685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169629</xdr:rowOff>
    </xdr:from>
    <xdr:ext cx="534377" cy="259045"/>
    <xdr:sp macro="" textlink="">
      <xdr:nvSpPr>
        <xdr:cNvPr id="472" name="テキスト ボックス 471"/>
        <xdr:cNvSpPr txBox="1"/>
      </xdr:nvSpPr>
      <xdr:spPr>
        <a:xfrm>
          <a:off x="8483111" y="1662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87764</xdr:rowOff>
    </xdr:from>
    <xdr:to>
      <xdr:col>41</xdr:col>
      <xdr:colOff>50800</xdr:colOff>
      <xdr:row>98</xdr:row>
      <xdr:rowOff>144836</xdr:rowOff>
    </xdr:to>
    <xdr:cxnSp macro="">
      <xdr:nvCxnSpPr>
        <xdr:cNvPr id="473" name="直線コネクタ 472"/>
        <xdr:cNvCxnSpPr/>
      </xdr:nvCxnSpPr>
      <xdr:spPr>
        <a:xfrm>
          <a:off x="6972300" y="16889864"/>
          <a:ext cx="889000" cy="5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62350</xdr:rowOff>
    </xdr:from>
    <xdr:to>
      <xdr:col>41</xdr:col>
      <xdr:colOff>101600</xdr:colOff>
      <xdr:row>98</xdr:row>
      <xdr:rowOff>163950</xdr:rowOff>
    </xdr:to>
    <xdr:sp macro="" textlink="">
      <xdr:nvSpPr>
        <xdr:cNvPr id="474" name="フローチャート: 判断 473"/>
        <xdr:cNvSpPr/>
      </xdr:nvSpPr>
      <xdr:spPr>
        <a:xfrm>
          <a:off x="7810500" y="1686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9027</xdr:rowOff>
    </xdr:from>
    <xdr:ext cx="534377" cy="259045"/>
    <xdr:sp macro="" textlink="">
      <xdr:nvSpPr>
        <xdr:cNvPr id="475" name="テキスト ボックス 474"/>
        <xdr:cNvSpPr txBox="1"/>
      </xdr:nvSpPr>
      <xdr:spPr>
        <a:xfrm>
          <a:off x="7594111" y="1663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57114</xdr:rowOff>
    </xdr:from>
    <xdr:to>
      <xdr:col>36</xdr:col>
      <xdr:colOff>165100</xdr:colOff>
      <xdr:row>98</xdr:row>
      <xdr:rowOff>158714</xdr:rowOff>
    </xdr:to>
    <xdr:sp macro="" textlink="">
      <xdr:nvSpPr>
        <xdr:cNvPr id="476" name="フローチャート: 判断 475"/>
        <xdr:cNvSpPr/>
      </xdr:nvSpPr>
      <xdr:spPr>
        <a:xfrm>
          <a:off x="6921500" y="1685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149841</xdr:rowOff>
    </xdr:from>
    <xdr:ext cx="534377" cy="259045"/>
    <xdr:sp macro="" textlink="">
      <xdr:nvSpPr>
        <xdr:cNvPr id="477" name="テキスト ボックス 476"/>
        <xdr:cNvSpPr txBox="1"/>
      </xdr:nvSpPr>
      <xdr:spPr>
        <a:xfrm>
          <a:off x="6705111" y="1695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38343</xdr:rowOff>
    </xdr:from>
    <xdr:to>
      <xdr:col>55</xdr:col>
      <xdr:colOff>50800</xdr:colOff>
      <xdr:row>98</xdr:row>
      <xdr:rowOff>139943</xdr:rowOff>
    </xdr:to>
    <xdr:sp macro="" textlink="">
      <xdr:nvSpPr>
        <xdr:cNvPr id="483" name="楕円 482"/>
        <xdr:cNvSpPr/>
      </xdr:nvSpPr>
      <xdr:spPr>
        <a:xfrm>
          <a:off x="10426700" y="168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169170</xdr:rowOff>
    </xdr:from>
    <xdr:ext cx="534377" cy="259045"/>
    <xdr:sp macro="" textlink="">
      <xdr:nvSpPr>
        <xdr:cNvPr id="484" name="土木費該当値テキスト"/>
        <xdr:cNvSpPr txBox="1"/>
      </xdr:nvSpPr>
      <xdr:spPr>
        <a:xfrm>
          <a:off x="10528300" y="1662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67858</xdr:rowOff>
    </xdr:from>
    <xdr:to>
      <xdr:col>50</xdr:col>
      <xdr:colOff>165100</xdr:colOff>
      <xdr:row>98</xdr:row>
      <xdr:rowOff>169458</xdr:rowOff>
    </xdr:to>
    <xdr:sp macro="" textlink="">
      <xdr:nvSpPr>
        <xdr:cNvPr id="485" name="楕円 484"/>
        <xdr:cNvSpPr/>
      </xdr:nvSpPr>
      <xdr:spPr>
        <a:xfrm>
          <a:off x="9588500" y="1686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160585</xdr:rowOff>
    </xdr:from>
    <xdr:ext cx="534377" cy="259045"/>
    <xdr:sp macro="" textlink="">
      <xdr:nvSpPr>
        <xdr:cNvPr id="486" name="テキスト ボックス 485"/>
        <xdr:cNvSpPr txBox="1"/>
      </xdr:nvSpPr>
      <xdr:spPr>
        <a:xfrm>
          <a:off x="9372111" y="1696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81575</xdr:rowOff>
    </xdr:from>
    <xdr:to>
      <xdr:col>46</xdr:col>
      <xdr:colOff>38100</xdr:colOff>
      <xdr:row>99</xdr:row>
      <xdr:rowOff>11725</xdr:rowOff>
    </xdr:to>
    <xdr:sp macro="" textlink="">
      <xdr:nvSpPr>
        <xdr:cNvPr id="487" name="楕円 486"/>
        <xdr:cNvSpPr/>
      </xdr:nvSpPr>
      <xdr:spPr>
        <a:xfrm>
          <a:off x="8699500" y="1688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2852</xdr:rowOff>
    </xdr:from>
    <xdr:ext cx="534377" cy="259045"/>
    <xdr:sp macro="" textlink="">
      <xdr:nvSpPr>
        <xdr:cNvPr id="488" name="テキスト ボックス 487"/>
        <xdr:cNvSpPr txBox="1"/>
      </xdr:nvSpPr>
      <xdr:spPr>
        <a:xfrm>
          <a:off x="8483111" y="1697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94036</xdr:rowOff>
    </xdr:from>
    <xdr:to>
      <xdr:col>41</xdr:col>
      <xdr:colOff>101600</xdr:colOff>
      <xdr:row>99</xdr:row>
      <xdr:rowOff>24186</xdr:rowOff>
    </xdr:to>
    <xdr:sp macro="" textlink="">
      <xdr:nvSpPr>
        <xdr:cNvPr id="489" name="楕円 488"/>
        <xdr:cNvSpPr/>
      </xdr:nvSpPr>
      <xdr:spPr>
        <a:xfrm>
          <a:off x="7810500" y="1689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15313</xdr:rowOff>
    </xdr:from>
    <xdr:ext cx="534377" cy="259045"/>
    <xdr:sp macro="" textlink="">
      <xdr:nvSpPr>
        <xdr:cNvPr id="490" name="テキスト ボックス 489"/>
        <xdr:cNvSpPr txBox="1"/>
      </xdr:nvSpPr>
      <xdr:spPr>
        <a:xfrm>
          <a:off x="7594111" y="1698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36964</xdr:rowOff>
    </xdr:from>
    <xdr:to>
      <xdr:col>36</xdr:col>
      <xdr:colOff>165100</xdr:colOff>
      <xdr:row>98</xdr:row>
      <xdr:rowOff>138564</xdr:rowOff>
    </xdr:to>
    <xdr:sp macro="" textlink="">
      <xdr:nvSpPr>
        <xdr:cNvPr id="491" name="楕円 490"/>
        <xdr:cNvSpPr/>
      </xdr:nvSpPr>
      <xdr:spPr>
        <a:xfrm>
          <a:off x="6921500" y="1683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155091</xdr:rowOff>
    </xdr:from>
    <xdr:ext cx="534377" cy="259045"/>
    <xdr:sp macro="" textlink="">
      <xdr:nvSpPr>
        <xdr:cNvPr id="492" name="テキスト ボックス 491"/>
        <xdr:cNvSpPr txBox="1"/>
      </xdr:nvSpPr>
      <xdr:spPr>
        <a:xfrm>
          <a:off x="6705111" y="1661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76607</xdr:rowOff>
    </xdr:from>
    <xdr:to>
      <xdr:col>85</xdr:col>
      <xdr:colOff>126364</xdr:colOff>
      <xdr:row>39</xdr:row>
      <xdr:rowOff>54928</xdr:rowOff>
    </xdr:to>
    <xdr:cxnSp macro="">
      <xdr:nvCxnSpPr>
        <xdr:cNvPr id="517" name="直線コネクタ 516"/>
        <xdr:cNvCxnSpPr/>
      </xdr:nvCxnSpPr>
      <xdr:spPr>
        <a:xfrm flipV="1">
          <a:off x="16317595" y="5220107"/>
          <a:ext cx="1269" cy="1521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58755</xdr:rowOff>
    </xdr:from>
    <xdr:ext cx="469744" cy="259045"/>
    <xdr:sp macro="" textlink="">
      <xdr:nvSpPr>
        <xdr:cNvPr id="518" name="消防費最小値テキスト"/>
        <xdr:cNvSpPr txBox="1"/>
      </xdr:nvSpPr>
      <xdr:spPr>
        <a:xfrm>
          <a:off x="16370300" y="674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54928</xdr:rowOff>
    </xdr:from>
    <xdr:to>
      <xdr:col>86</xdr:col>
      <xdr:colOff>25400</xdr:colOff>
      <xdr:row>39</xdr:row>
      <xdr:rowOff>54928</xdr:rowOff>
    </xdr:to>
    <xdr:cxnSp macro="">
      <xdr:nvCxnSpPr>
        <xdr:cNvPr id="519" name="直線コネクタ 518"/>
        <xdr:cNvCxnSpPr/>
      </xdr:nvCxnSpPr>
      <xdr:spPr>
        <a:xfrm>
          <a:off x="16230600" y="6741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23284</xdr:rowOff>
    </xdr:from>
    <xdr:ext cx="534377" cy="259045"/>
    <xdr:sp macro="" textlink="">
      <xdr:nvSpPr>
        <xdr:cNvPr id="520" name="消防費最大値テキスト"/>
        <xdr:cNvSpPr txBox="1"/>
      </xdr:nvSpPr>
      <xdr:spPr>
        <a:xfrm>
          <a:off x="16370300" y="499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76607</xdr:rowOff>
    </xdr:from>
    <xdr:to>
      <xdr:col>86</xdr:col>
      <xdr:colOff>25400</xdr:colOff>
      <xdr:row>30</xdr:row>
      <xdr:rowOff>76607</xdr:rowOff>
    </xdr:to>
    <xdr:cxnSp macro="">
      <xdr:nvCxnSpPr>
        <xdr:cNvPr id="521" name="直線コネクタ 520"/>
        <xdr:cNvCxnSpPr/>
      </xdr:nvCxnSpPr>
      <xdr:spPr>
        <a:xfrm>
          <a:off x="16230600" y="522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145720</xdr:rowOff>
    </xdr:from>
    <xdr:to>
      <xdr:col>85</xdr:col>
      <xdr:colOff>127000</xdr:colOff>
      <xdr:row>37</xdr:row>
      <xdr:rowOff>6541</xdr:rowOff>
    </xdr:to>
    <xdr:cxnSp macro="">
      <xdr:nvCxnSpPr>
        <xdr:cNvPr id="522" name="直線コネクタ 521"/>
        <xdr:cNvCxnSpPr/>
      </xdr:nvCxnSpPr>
      <xdr:spPr>
        <a:xfrm flipV="1">
          <a:off x="15481300" y="6317920"/>
          <a:ext cx="838200" cy="3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119334</xdr:rowOff>
    </xdr:from>
    <xdr:ext cx="534377" cy="259045"/>
    <xdr:sp macro="" textlink="">
      <xdr:nvSpPr>
        <xdr:cNvPr id="523" name="消防費平均値テキスト"/>
        <xdr:cNvSpPr txBox="1"/>
      </xdr:nvSpPr>
      <xdr:spPr>
        <a:xfrm>
          <a:off x="16370300" y="6291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140907</xdr:rowOff>
    </xdr:from>
    <xdr:to>
      <xdr:col>85</xdr:col>
      <xdr:colOff>177800</xdr:colOff>
      <xdr:row>37</xdr:row>
      <xdr:rowOff>71057</xdr:rowOff>
    </xdr:to>
    <xdr:sp macro="" textlink="">
      <xdr:nvSpPr>
        <xdr:cNvPr id="524" name="フローチャート: 判断 523"/>
        <xdr:cNvSpPr/>
      </xdr:nvSpPr>
      <xdr:spPr>
        <a:xfrm>
          <a:off x="16268700" y="63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110439</xdr:rowOff>
    </xdr:from>
    <xdr:to>
      <xdr:col>81</xdr:col>
      <xdr:colOff>50800</xdr:colOff>
      <xdr:row>37</xdr:row>
      <xdr:rowOff>6541</xdr:rowOff>
    </xdr:to>
    <xdr:cxnSp macro="">
      <xdr:nvCxnSpPr>
        <xdr:cNvPr id="525" name="直線コネクタ 524"/>
        <xdr:cNvCxnSpPr/>
      </xdr:nvCxnSpPr>
      <xdr:spPr>
        <a:xfrm>
          <a:off x="14592300" y="5596839"/>
          <a:ext cx="889000" cy="75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142507</xdr:rowOff>
    </xdr:from>
    <xdr:to>
      <xdr:col>81</xdr:col>
      <xdr:colOff>101600</xdr:colOff>
      <xdr:row>37</xdr:row>
      <xdr:rowOff>72657</xdr:rowOff>
    </xdr:to>
    <xdr:sp macro="" textlink="">
      <xdr:nvSpPr>
        <xdr:cNvPr id="526" name="フローチャート: 判断 525"/>
        <xdr:cNvSpPr/>
      </xdr:nvSpPr>
      <xdr:spPr>
        <a:xfrm>
          <a:off x="15430500" y="631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63784</xdr:rowOff>
    </xdr:from>
    <xdr:ext cx="534377" cy="259045"/>
    <xdr:sp macro="" textlink="">
      <xdr:nvSpPr>
        <xdr:cNvPr id="527" name="テキスト ボックス 526"/>
        <xdr:cNvSpPr txBox="1"/>
      </xdr:nvSpPr>
      <xdr:spPr>
        <a:xfrm>
          <a:off x="15214111" y="64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110439</xdr:rowOff>
    </xdr:from>
    <xdr:to>
      <xdr:col>76</xdr:col>
      <xdr:colOff>114300</xdr:colOff>
      <xdr:row>33</xdr:row>
      <xdr:rowOff>149263</xdr:rowOff>
    </xdr:to>
    <xdr:cxnSp macro="">
      <xdr:nvCxnSpPr>
        <xdr:cNvPr id="528" name="直線コネクタ 527"/>
        <xdr:cNvCxnSpPr/>
      </xdr:nvCxnSpPr>
      <xdr:spPr>
        <a:xfrm flipV="1">
          <a:off x="13703300" y="5596839"/>
          <a:ext cx="889000" cy="21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74003</xdr:rowOff>
    </xdr:from>
    <xdr:to>
      <xdr:col>76</xdr:col>
      <xdr:colOff>165100</xdr:colOff>
      <xdr:row>37</xdr:row>
      <xdr:rowOff>4153</xdr:rowOff>
    </xdr:to>
    <xdr:sp macro="" textlink="">
      <xdr:nvSpPr>
        <xdr:cNvPr id="529" name="フローチャート: 判断 528"/>
        <xdr:cNvSpPr/>
      </xdr:nvSpPr>
      <xdr:spPr>
        <a:xfrm>
          <a:off x="14541500" y="624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166730</xdr:rowOff>
    </xdr:from>
    <xdr:ext cx="534377" cy="259045"/>
    <xdr:sp macro="" textlink="">
      <xdr:nvSpPr>
        <xdr:cNvPr id="530" name="テキスト ボックス 529"/>
        <xdr:cNvSpPr txBox="1"/>
      </xdr:nvSpPr>
      <xdr:spPr>
        <a:xfrm>
          <a:off x="14325111" y="633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149263</xdr:rowOff>
    </xdr:from>
    <xdr:to>
      <xdr:col>71</xdr:col>
      <xdr:colOff>177800</xdr:colOff>
      <xdr:row>36</xdr:row>
      <xdr:rowOff>121984</xdr:rowOff>
    </xdr:to>
    <xdr:cxnSp macro="">
      <xdr:nvCxnSpPr>
        <xdr:cNvPr id="531" name="直線コネクタ 530"/>
        <xdr:cNvCxnSpPr/>
      </xdr:nvCxnSpPr>
      <xdr:spPr>
        <a:xfrm flipV="1">
          <a:off x="12814300" y="5807113"/>
          <a:ext cx="889000" cy="48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113893</xdr:rowOff>
    </xdr:from>
    <xdr:to>
      <xdr:col>72</xdr:col>
      <xdr:colOff>38100</xdr:colOff>
      <xdr:row>36</xdr:row>
      <xdr:rowOff>44043</xdr:rowOff>
    </xdr:to>
    <xdr:sp macro="" textlink="">
      <xdr:nvSpPr>
        <xdr:cNvPr id="532" name="フローチャート: 判断 531"/>
        <xdr:cNvSpPr/>
      </xdr:nvSpPr>
      <xdr:spPr>
        <a:xfrm>
          <a:off x="13652500" y="611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35170</xdr:rowOff>
    </xdr:from>
    <xdr:ext cx="534377" cy="259045"/>
    <xdr:sp macro="" textlink="">
      <xdr:nvSpPr>
        <xdr:cNvPr id="533" name="テキスト ボックス 532"/>
        <xdr:cNvSpPr txBox="1"/>
      </xdr:nvSpPr>
      <xdr:spPr>
        <a:xfrm>
          <a:off x="13436111" y="620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136525</xdr:rowOff>
    </xdr:from>
    <xdr:to>
      <xdr:col>67</xdr:col>
      <xdr:colOff>101600</xdr:colOff>
      <xdr:row>36</xdr:row>
      <xdr:rowOff>66675</xdr:rowOff>
    </xdr:to>
    <xdr:sp macro="" textlink="">
      <xdr:nvSpPr>
        <xdr:cNvPr id="534" name="フローチャート: 判断 533"/>
        <xdr:cNvSpPr/>
      </xdr:nvSpPr>
      <xdr:spPr>
        <a:xfrm>
          <a:off x="12763500" y="61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83202</xdr:rowOff>
    </xdr:from>
    <xdr:ext cx="534377" cy="259045"/>
    <xdr:sp macro="" textlink="">
      <xdr:nvSpPr>
        <xdr:cNvPr id="535" name="テキスト ボックス 534"/>
        <xdr:cNvSpPr txBox="1"/>
      </xdr:nvSpPr>
      <xdr:spPr>
        <a:xfrm>
          <a:off x="12547111" y="59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94920</xdr:rowOff>
    </xdr:from>
    <xdr:to>
      <xdr:col>85</xdr:col>
      <xdr:colOff>177800</xdr:colOff>
      <xdr:row>37</xdr:row>
      <xdr:rowOff>25070</xdr:rowOff>
    </xdr:to>
    <xdr:sp macro="" textlink="">
      <xdr:nvSpPr>
        <xdr:cNvPr id="541" name="楕円 540"/>
        <xdr:cNvSpPr/>
      </xdr:nvSpPr>
      <xdr:spPr>
        <a:xfrm>
          <a:off x="16268700" y="62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117797</xdr:rowOff>
    </xdr:from>
    <xdr:ext cx="534377" cy="259045"/>
    <xdr:sp macro="" textlink="">
      <xdr:nvSpPr>
        <xdr:cNvPr id="542" name="消防費該当値テキスト"/>
        <xdr:cNvSpPr txBox="1"/>
      </xdr:nvSpPr>
      <xdr:spPr>
        <a:xfrm>
          <a:off x="16370300" y="611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127191</xdr:rowOff>
    </xdr:from>
    <xdr:to>
      <xdr:col>81</xdr:col>
      <xdr:colOff>101600</xdr:colOff>
      <xdr:row>37</xdr:row>
      <xdr:rowOff>57341</xdr:rowOff>
    </xdr:to>
    <xdr:sp macro="" textlink="">
      <xdr:nvSpPr>
        <xdr:cNvPr id="543" name="楕円 542"/>
        <xdr:cNvSpPr/>
      </xdr:nvSpPr>
      <xdr:spPr>
        <a:xfrm>
          <a:off x="15430500" y="629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73868</xdr:rowOff>
    </xdr:from>
    <xdr:ext cx="534377" cy="259045"/>
    <xdr:sp macro="" textlink="">
      <xdr:nvSpPr>
        <xdr:cNvPr id="544" name="テキスト ボックス 543"/>
        <xdr:cNvSpPr txBox="1"/>
      </xdr:nvSpPr>
      <xdr:spPr>
        <a:xfrm>
          <a:off x="15214111" y="607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59639</xdr:rowOff>
    </xdr:from>
    <xdr:to>
      <xdr:col>76</xdr:col>
      <xdr:colOff>165100</xdr:colOff>
      <xdr:row>32</xdr:row>
      <xdr:rowOff>161239</xdr:rowOff>
    </xdr:to>
    <xdr:sp macro="" textlink="">
      <xdr:nvSpPr>
        <xdr:cNvPr id="545" name="楕円 544"/>
        <xdr:cNvSpPr/>
      </xdr:nvSpPr>
      <xdr:spPr>
        <a:xfrm>
          <a:off x="14541500" y="554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6316</xdr:rowOff>
    </xdr:from>
    <xdr:ext cx="534377" cy="259045"/>
    <xdr:sp macro="" textlink="">
      <xdr:nvSpPr>
        <xdr:cNvPr id="546" name="テキスト ボックス 545"/>
        <xdr:cNvSpPr txBox="1"/>
      </xdr:nvSpPr>
      <xdr:spPr>
        <a:xfrm>
          <a:off x="14325111" y="532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98463</xdr:rowOff>
    </xdr:from>
    <xdr:to>
      <xdr:col>72</xdr:col>
      <xdr:colOff>38100</xdr:colOff>
      <xdr:row>34</xdr:row>
      <xdr:rowOff>28613</xdr:rowOff>
    </xdr:to>
    <xdr:sp macro="" textlink="">
      <xdr:nvSpPr>
        <xdr:cNvPr id="547" name="楕円 546"/>
        <xdr:cNvSpPr/>
      </xdr:nvSpPr>
      <xdr:spPr>
        <a:xfrm>
          <a:off x="13652500" y="575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45140</xdr:rowOff>
    </xdr:from>
    <xdr:ext cx="534377" cy="259045"/>
    <xdr:sp macro="" textlink="">
      <xdr:nvSpPr>
        <xdr:cNvPr id="548" name="テキスト ボックス 547"/>
        <xdr:cNvSpPr txBox="1"/>
      </xdr:nvSpPr>
      <xdr:spPr>
        <a:xfrm>
          <a:off x="13436111" y="553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71184</xdr:rowOff>
    </xdr:from>
    <xdr:to>
      <xdr:col>67</xdr:col>
      <xdr:colOff>101600</xdr:colOff>
      <xdr:row>37</xdr:row>
      <xdr:rowOff>1334</xdr:rowOff>
    </xdr:to>
    <xdr:sp macro="" textlink="">
      <xdr:nvSpPr>
        <xdr:cNvPr id="549" name="楕円 548"/>
        <xdr:cNvSpPr/>
      </xdr:nvSpPr>
      <xdr:spPr>
        <a:xfrm>
          <a:off x="12763500" y="624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163911</xdr:rowOff>
    </xdr:from>
    <xdr:ext cx="534377" cy="259045"/>
    <xdr:sp macro="" textlink="">
      <xdr:nvSpPr>
        <xdr:cNvPr id="550" name="テキスト ボックス 549"/>
        <xdr:cNvSpPr txBox="1"/>
      </xdr:nvSpPr>
      <xdr:spPr>
        <a:xfrm>
          <a:off x="12547111" y="633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20665</xdr:rowOff>
    </xdr:from>
    <xdr:to>
      <xdr:col>85</xdr:col>
      <xdr:colOff>126364</xdr:colOff>
      <xdr:row>58</xdr:row>
      <xdr:rowOff>168879</xdr:rowOff>
    </xdr:to>
    <xdr:cxnSp macro="">
      <xdr:nvCxnSpPr>
        <xdr:cNvPr id="577" name="直線コネクタ 576"/>
        <xdr:cNvCxnSpPr/>
      </xdr:nvCxnSpPr>
      <xdr:spPr>
        <a:xfrm flipV="1">
          <a:off x="16317595" y="8764615"/>
          <a:ext cx="1269" cy="134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1256</xdr:rowOff>
    </xdr:from>
    <xdr:ext cx="534377" cy="259045"/>
    <xdr:sp macro="" textlink="">
      <xdr:nvSpPr>
        <xdr:cNvPr id="578" name="教育費最小値テキスト"/>
        <xdr:cNvSpPr txBox="1"/>
      </xdr:nvSpPr>
      <xdr:spPr>
        <a:xfrm>
          <a:off x="16370300" y="1011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168879</xdr:rowOff>
    </xdr:from>
    <xdr:to>
      <xdr:col>86</xdr:col>
      <xdr:colOff>25400</xdr:colOff>
      <xdr:row>58</xdr:row>
      <xdr:rowOff>168879</xdr:rowOff>
    </xdr:to>
    <xdr:cxnSp macro="">
      <xdr:nvCxnSpPr>
        <xdr:cNvPr id="579" name="直線コネクタ 578"/>
        <xdr:cNvCxnSpPr/>
      </xdr:nvCxnSpPr>
      <xdr:spPr>
        <a:xfrm>
          <a:off x="16230600" y="10112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138792</xdr:rowOff>
    </xdr:from>
    <xdr:ext cx="599010" cy="259045"/>
    <xdr:sp macro="" textlink="">
      <xdr:nvSpPr>
        <xdr:cNvPr id="580" name="教育費最大値テキスト"/>
        <xdr:cNvSpPr txBox="1"/>
      </xdr:nvSpPr>
      <xdr:spPr>
        <a:xfrm>
          <a:off x="16370300" y="853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108,790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20665</xdr:rowOff>
    </xdr:from>
    <xdr:to>
      <xdr:col>86</xdr:col>
      <xdr:colOff>25400</xdr:colOff>
      <xdr:row>51</xdr:row>
      <xdr:rowOff>20665</xdr:rowOff>
    </xdr:to>
    <xdr:cxnSp macro="">
      <xdr:nvCxnSpPr>
        <xdr:cNvPr id="581" name="直線コネクタ 580"/>
        <xdr:cNvCxnSpPr/>
      </xdr:nvCxnSpPr>
      <xdr:spPr>
        <a:xfrm>
          <a:off x="16230600" y="87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141366</xdr:rowOff>
    </xdr:from>
    <xdr:to>
      <xdr:col>85</xdr:col>
      <xdr:colOff>127000</xdr:colOff>
      <xdr:row>56</xdr:row>
      <xdr:rowOff>151718</xdr:rowOff>
    </xdr:to>
    <xdr:cxnSp macro="">
      <xdr:nvCxnSpPr>
        <xdr:cNvPr id="582" name="直線コネクタ 581"/>
        <xdr:cNvCxnSpPr/>
      </xdr:nvCxnSpPr>
      <xdr:spPr>
        <a:xfrm flipV="1">
          <a:off x="15481300" y="9742566"/>
          <a:ext cx="838200" cy="1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22672</xdr:rowOff>
    </xdr:from>
    <xdr:ext cx="534377" cy="259045"/>
    <xdr:sp macro="" textlink="">
      <xdr:nvSpPr>
        <xdr:cNvPr id="583" name="教育費平均値テキスト"/>
        <xdr:cNvSpPr txBox="1"/>
      </xdr:nvSpPr>
      <xdr:spPr>
        <a:xfrm>
          <a:off x="16370300" y="9452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171245</xdr:rowOff>
    </xdr:from>
    <xdr:to>
      <xdr:col>85</xdr:col>
      <xdr:colOff>177800</xdr:colOff>
      <xdr:row>56</xdr:row>
      <xdr:rowOff>101395</xdr:rowOff>
    </xdr:to>
    <xdr:sp macro="" textlink="">
      <xdr:nvSpPr>
        <xdr:cNvPr id="584" name="フローチャート: 判断 583"/>
        <xdr:cNvSpPr/>
      </xdr:nvSpPr>
      <xdr:spPr>
        <a:xfrm>
          <a:off x="16268700" y="96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17775</xdr:rowOff>
    </xdr:from>
    <xdr:to>
      <xdr:col>81</xdr:col>
      <xdr:colOff>50800</xdr:colOff>
      <xdr:row>56</xdr:row>
      <xdr:rowOff>151718</xdr:rowOff>
    </xdr:to>
    <xdr:cxnSp macro="">
      <xdr:nvCxnSpPr>
        <xdr:cNvPr id="585" name="直線コネクタ 584"/>
        <xdr:cNvCxnSpPr/>
      </xdr:nvCxnSpPr>
      <xdr:spPr>
        <a:xfrm>
          <a:off x="14592300" y="8933175"/>
          <a:ext cx="889000" cy="8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32910</xdr:rowOff>
    </xdr:from>
    <xdr:to>
      <xdr:col>81</xdr:col>
      <xdr:colOff>101600</xdr:colOff>
      <xdr:row>56</xdr:row>
      <xdr:rowOff>134510</xdr:rowOff>
    </xdr:to>
    <xdr:sp macro="" textlink="">
      <xdr:nvSpPr>
        <xdr:cNvPr id="586" name="フローチャート: 判断 585"/>
        <xdr:cNvSpPr/>
      </xdr:nvSpPr>
      <xdr:spPr>
        <a:xfrm>
          <a:off x="15430500" y="9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151037</xdr:rowOff>
    </xdr:from>
    <xdr:ext cx="534377" cy="259045"/>
    <xdr:sp macro="" textlink="">
      <xdr:nvSpPr>
        <xdr:cNvPr id="587" name="テキスト ボックス 586"/>
        <xdr:cNvSpPr txBox="1"/>
      </xdr:nvSpPr>
      <xdr:spPr>
        <a:xfrm>
          <a:off x="15214111" y="940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17775</xdr:rowOff>
    </xdr:from>
    <xdr:to>
      <xdr:col>76</xdr:col>
      <xdr:colOff>114300</xdr:colOff>
      <xdr:row>56</xdr:row>
      <xdr:rowOff>97572</xdr:rowOff>
    </xdr:to>
    <xdr:cxnSp macro="">
      <xdr:nvCxnSpPr>
        <xdr:cNvPr id="588" name="直線コネクタ 587"/>
        <xdr:cNvCxnSpPr/>
      </xdr:nvCxnSpPr>
      <xdr:spPr>
        <a:xfrm flipV="1">
          <a:off x="13703300" y="8933175"/>
          <a:ext cx="889000" cy="76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135583</xdr:rowOff>
    </xdr:from>
    <xdr:to>
      <xdr:col>76</xdr:col>
      <xdr:colOff>165100</xdr:colOff>
      <xdr:row>56</xdr:row>
      <xdr:rowOff>65733</xdr:rowOff>
    </xdr:to>
    <xdr:sp macro="" textlink="">
      <xdr:nvSpPr>
        <xdr:cNvPr id="589" name="フローチャート: 判断 588"/>
        <xdr:cNvSpPr/>
      </xdr:nvSpPr>
      <xdr:spPr>
        <a:xfrm>
          <a:off x="145415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56860</xdr:rowOff>
    </xdr:from>
    <xdr:ext cx="534377" cy="259045"/>
    <xdr:sp macro="" textlink="">
      <xdr:nvSpPr>
        <xdr:cNvPr id="590" name="テキスト ボックス 589"/>
        <xdr:cNvSpPr txBox="1"/>
      </xdr:nvSpPr>
      <xdr:spPr>
        <a:xfrm>
          <a:off x="14325111" y="965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97572</xdr:rowOff>
    </xdr:from>
    <xdr:to>
      <xdr:col>71</xdr:col>
      <xdr:colOff>177800</xdr:colOff>
      <xdr:row>58</xdr:row>
      <xdr:rowOff>100332</xdr:rowOff>
    </xdr:to>
    <xdr:cxnSp macro="">
      <xdr:nvCxnSpPr>
        <xdr:cNvPr id="591" name="直線コネクタ 590"/>
        <xdr:cNvCxnSpPr/>
      </xdr:nvCxnSpPr>
      <xdr:spPr>
        <a:xfrm flipV="1">
          <a:off x="12814300" y="9698772"/>
          <a:ext cx="889000" cy="34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5641</xdr:rowOff>
    </xdr:from>
    <xdr:to>
      <xdr:col>72</xdr:col>
      <xdr:colOff>38100</xdr:colOff>
      <xdr:row>56</xdr:row>
      <xdr:rowOff>107241</xdr:rowOff>
    </xdr:to>
    <xdr:sp macro="" textlink="">
      <xdr:nvSpPr>
        <xdr:cNvPr id="592" name="フローチャート: 判断 591"/>
        <xdr:cNvSpPr/>
      </xdr:nvSpPr>
      <xdr:spPr>
        <a:xfrm>
          <a:off x="13652500" y="960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123768</xdr:rowOff>
    </xdr:from>
    <xdr:ext cx="534377" cy="259045"/>
    <xdr:sp macro="" textlink="">
      <xdr:nvSpPr>
        <xdr:cNvPr id="593" name="テキスト ボックス 592"/>
        <xdr:cNvSpPr txBox="1"/>
      </xdr:nvSpPr>
      <xdr:spPr>
        <a:xfrm>
          <a:off x="13436111" y="938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132807</xdr:rowOff>
    </xdr:from>
    <xdr:to>
      <xdr:col>67</xdr:col>
      <xdr:colOff>101600</xdr:colOff>
      <xdr:row>56</xdr:row>
      <xdr:rowOff>62957</xdr:rowOff>
    </xdr:to>
    <xdr:sp macro="" textlink="">
      <xdr:nvSpPr>
        <xdr:cNvPr id="594" name="フローチャート: 判断 593"/>
        <xdr:cNvSpPr/>
      </xdr:nvSpPr>
      <xdr:spPr>
        <a:xfrm>
          <a:off x="12763500" y="956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79484</xdr:rowOff>
    </xdr:from>
    <xdr:ext cx="534377" cy="259045"/>
    <xdr:sp macro="" textlink="">
      <xdr:nvSpPr>
        <xdr:cNvPr id="595" name="テキスト ボックス 594"/>
        <xdr:cNvSpPr txBox="1"/>
      </xdr:nvSpPr>
      <xdr:spPr>
        <a:xfrm>
          <a:off x="12547111" y="933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90566</xdr:rowOff>
    </xdr:from>
    <xdr:to>
      <xdr:col>85</xdr:col>
      <xdr:colOff>177800</xdr:colOff>
      <xdr:row>57</xdr:row>
      <xdr:rowOff>20716</xdr:rowOff>
    </xdr:to>
    <xdr:sp macro="" textlink="">
      <xdr:nvSpPr>
        <xdr:cNvPr id="601" name="楕円 600"/>
        <xdr:cNvSpPr/>
      </xdr:nvSpPr>
      <xdr:spPr>
        <a:xfrm>
          <a:off x="16268700" y="969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68993</xdr:rowOff>
    </xdr:from>
    <xdr:ext cx="534377" cy="259045"/>
    <xdr:sp macro="" textlink="">
      <xdr:nvSpPr>
        <xdr:cNvPr id="602" name="教育費該当値テキスト"/>
        <xdr:cNvSpPr txBox="1"/>
      </xdr:nvSpPr>
      <xdr:spPr>
        <a:xfrm>
          <a:off x="16370300" y="967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100918</xdr:rowOff>
    </xdr:from>
    <xdr:to>
      <xdr:col>81</xdr:col>
      <xdr:colOff>101600</xdr:colOff>
      <xdr:row>57</xdr:row>
      <xdr:rowOff>31068</xdr:rowOff>
    </xdr:to>
    <xdr:sp macro="" textlink="">
      <xdr:nvSpPr>
        <xdr:cNvPr id="603" name="楕円 602"/>
        <xdr:cNvSpPr/>
      </xdr:nvSpPr>
      <xdr:spPr>
        <a:xfrm>
          <a:off x="15430500" y="970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22195</xdr:rowOff>
    </xdr:from>
    <xdr:ext cx="534377" cy="259045"/>
    <xdr:sp macro="" textlink="">
      <xdr:nvSpPr>
        <xdr:cNvPr id="604" name="テキスト ボックス 603"/>
        <xdr:cNvSpPr txBox="1"/>
      </xdr:nvSpPr>
      <xdr:spPr>
        <a:xfrm>
          <a:off x="15214111" y="979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138425</xdr:rowOff>
    </xdr:from>
    <xdr:to>
      <xdr:col>76</xdr:col>
      <xdr:colOff>165100</xdr:colOff>
      <xdr:row>52</xdr:row>
      <xdr:rowOff>68575</xdr:rowOff>
    </xdr:to>
    <xdr:sp macro="" textlink="">
      <xdr:nvSpPr>
        <xdr:cNvPr id="605" name="楕円 604"/>
        <xdr:cNvSpPr/>
      </xdr:nvSpPr>
      <xdr:spPr>
        <a:xfrm>
          <a:off x="14541500" y="888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50</xdr:row>
      <xdr:rowOff>85102</xdr:rowOff>
    </xdr:from>
    <xdr:ext cx="534377" cy="259045"/>
    <xdr:sp macro="" textlink="">
      <xdr:nvSpPr>
        <xdr:cNvPr id="606" name="テキスト ボックス 605"/>
        <xdr:cNvSpPr txBox="1"/>
      </xdr:nvSpPr>
      <xdr:spPr>
        <a:xfrm>
          <a:off x="14325111" y="865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46772</xdr:rowOff>
    </xdr:from>
    <xdr:to>
      <xdr:col>72</xdr:col>
      <xdr:colOff>38100</xdr:colOff>
      <xdr:row>56</xdr:row>
      <xdr:rowOff>148372</xdr:rowOff>
    </xdr:to>
    <xdr:sp macro="" textlink="">
      <xdr:nvSpPr>
        <xdr:cNvPr id="607" name="楕円 606"/>
        <xdr:cNvSpPr/>
      </xdr:nvSpPr>
      <xdr:spPr>
        <a:xfrm>
          <a:off x="13652500" y="964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139499</xdr:rowOff>
    </xdr:from>
    <xdr:ext cx="534377" cy="259045"/>
    <xdr:sp macro="" textlink="">
      <xdr:nvSpPr>
        <xdr:cNvPr id="608" name="テキスト ボックス 607"/>
        <xdr:cNvSpPr txBox="1"/>
      </xdr:nvSpPr>
      <xdr:spPr>
        <a:xfrm>
          <a:off x="13436111" y="974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49532</xdr:rowOff>
    </xdr:from>
    <xdr:to>
      <xdr:col>67</xdr:col>
      <xdr:colOff>101600</xdr:colOff>
      <xdr:row>58</xdr:row>
      <xdr:rowOff>151132</xdr:rowOff>
    </xdr:to>
    <xdr:sp macro="" textlink="">
      <xdr:nvSpPr>
        <xdr:cNvPr id="609" name="楕円 608"/>
        <xdr:cNvSpPr/>
      </xdr:nvSpPr>
      <xdr:spPr>
        <a:xfrm>
          <a:off x="12763500" y="999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142259</xdr:rowOff>
    </xdr:from>
    <xdr:ext cx="534377" cy="259045"/>
    <xdr:sp macro="" textlink="">
      <xdr:nvSpPr>
        <xdr:cNvPr id="610" name="テキスト ボックス 609"/>
        <xdr:cNvSpPr txBox="1"/>
      </xdr:nvSpPr>
      <xdr:spPr>
        <a:xfrm>
          <a:off x="12547111" y="1008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4" name="テキスト ボックス 62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6" name="テキスト ボックス 62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26017</xdr:rowOff>
    </xdr:from>
    <xdr:to>
      <xdr:col>85</xdr:col>
      <xdr:colOff>126364</xdr:colOff>
      <xdr:row>78</xdr:row>
      <xdr:rowOff>25400</xdr:rowOff>
    </xdr:to>
    <xdr:cxnSp macro="">
      <xdr:nvCxnSpPr>
        <xdr:cNvPr id="630" name="直線コネクタ 629"/>
        <xdr:cNvCxnSpPr/>
      </xdr:nvCxnSpPr>
      <xdr:spPr>
        <a:xfrm flipV="1">
          <a:off x="16317595" y="12198967"/>
          <a:ext cx="1269" cy="119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53978</xdr:rowOff>
    </xdr:from>
    <xdr:ext cx="249299" cy="259045"/>
    <xdr:sp macro="" textlink="">
      <xdr:nvSpPr>
        <xdr:cNvPr id="631" name="災害復旧費最小値テキスト"/>
        <xdr:cNvSpPr txBox="1"/>
      </xdr:nvSpPr>
      <xdr:spPr>
        <a:xfrm>
          <a:off x="16370300" y="1342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144144</xdr:rowOff>
    </xdr:from>
    <xdr:ext cx="599010" cy="259045"/>
    <xdr:sp macro="" textlink="">
      <xdr:nvSpPr>
        <xdr:cNvPr id="633" name="災害復旧費最大値テキスト"/>
        <xdr:cNvSpPr txBox="1"/>
      </xdr:nvSpPr>
      <xdr:spPr>
        <a:xfrm>
          <a:off x="16370300" y="11974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26017</xdr:rowOff>
    </xdr:from>
    <xdr:to>
      <xdr:col>86</xdr:col>
      <xdr:colOff>25400</xdr:colOff>
      <xdr:row>71</xdr:row>
      <xdr:rowOff>26017</xdr:rowOff>
    </xdr:to>
    <xdr:cxnSp macro="">
      <xdr:nvCxnSpPr>
        <xdr:cNvPr id="634" name="直線コネクタ 633"/>
        <xdr:cNvCxnSpPr/>
      </xdr:nvCxnSpPr>
      <xdr:spPr>
        <a:xfrm>
          <a:off x="16230600" y="12198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23885</xdr:rowOff>
    </xdr:from>
    <xdr:to>
      <xdr:col>85</xdr:col>
      <xdr:colOff>127000</xdr:colOff>
      <xdr:row>78</xdr:row>
      <xdr:rowOff>23915</xdr:rowOff>
    </xdr:to>
    <xdr:cxnSp macro="">
      <xdr:nvCxnSpPr>
        <xdr:cNvPr id="635" name="直線コネクタ 634"/>
        <xdr:cNvCxnSpPr/>
      </xdr:nvCxnSpPr>
      <xdr:spPr>
        <a:xfrm>
          <a:off x="15481300" y="13396985"/>
          <a:ext cx="838200" cy="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142877</xdr:rowOff>
    </xdr:from>
    <xdr:ext cx="469744" cy="259045"/>
    <xdr:sp macro="" textlink="">
      <xdr:nvSpPr>
        <xdr:cNvPr id="636" name="災害復旧費平均値テキスト"/>
        <xdr:cNvSpPr txBox="1"/>
      </xdr:nvSpPr>
      <xdr:spPr>
        <a:xfrm>
          <a:off x="16370300" y="13173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120000</xdr:rowOff>
    </xdr:from>
    <xdr:to>
      <xdr:col>85</xdr:col>
      <xdr:colOff>177800</xdr:colOff>
      <xdr:row>78</xdr:row>
      <xdr:rowOff>50150</xdr:rowOff>
    </xdr:to>
    <xdr:sp macro="" textlink="">
      <xdr:nvSpPr>
        <xdr:cNvPr id="637" name="フローチャート: 判断 636"/>
        <xdr:cNvSpPr/>
      </xdr:nvSpPr>
      <xdr:spPr>
        <a:xfrm>
          <a:off x="16268700" y="1332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23885</xdr:rowOff>
    </xdr:from>
    <xdr:to>
      <xdr:col>81</xdr:col>
      <xdr:colOff>50800</xdr:colOff>
      <xdr:row>78</xdr:row>
      <xdr:rowOff>25389</xdr:rowOff>
    </xdr:to>
    <xdr:cxnSp macro="">
      <xdr:nvCxnSpPr>
        <xdr:cNvPr id="638" name="直線コネクタ 637"/>
        <xdr:cNvCxnSpPr/>
      </xdr:nvCxnSpPr>
      <xdr:spPr>
        <a:xfrm flipV="1">
          <a:off x="14592300" y="13396985"/>
          <a:ext cx="889000" cy="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134724</xdr:rowOff>
    </xdr:from>
    <xdr:to>
      <xdr:col>81</xdr:col>
      <xdr:colOff>101600</xdr:colOff>
      <xdr:row>78</xdr:row>
      <xdr:rowOff>64874</xdr:rowOff>
    </xdr:to>
    <xdr:sp macro="" textlink="">
      <xdr:nvSpPr>
        <xdr:cNvPr id="639" name="フローチャート: 判断 638"/>
        <xdr:cNvSpPr/>
      </xdr:nvSpPr>
      <xdr:spPr>
        <a:xfrm>
          <a:off x="15430500" y="1333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81401</xdr:rowOff>
    </xdr:from>
    <xdr:ext cx="469744" cy="259045"/>
    <xdr:sp macro="" textlink="">
      <xdr:nvSpPr>
        <xdr:cNvPr id="640" name="テキスト ボックス 639"/>
        <xdr:cNvSpPr txBox="1"/>
      </xdr:nvSpPr>
      <xdr:spPr>
        <a:xfrm>
          <a:off x="15246428" y="1311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22805</xdr:rowOff>
    </xdr:from>
    <xdr:to>
      <xdr:col>76</xdr:col>
      <xdr:colOff>114300</xdr:colOff>
      <xdr:row>78</xdr:row>
      <xdr:rowOff>25389</xdr:rowOff>
    </xdr:to>
    <xdr:cxnSp macro="">
      <xdr:nvCxnSpPr>
        <xdr:cNvPr id="641" name="直線コネクタ 640"/>
        <xdr:cNvCxnSpPr/>
      </xdr:nvCxnSpPr>
      <xdr:spPr>
        <a:xfrm>
          <a:off x="13703300" y="13395905"/>
          <a:ext cx="889000" cy="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129367</xdr:rowOff>
    </xdr:from>
    <xdr:to>
      <xdr:col>76</xdr:col>
      <xdr:colOff>165100</xdr:colOff>
      <xdr:row>78</xdr:row>
      <xdr:rowOff>59517</xdr:rowOff>
    </xdr:to>
    <xdr:sp macro="" textlink="">
      <xdr:nvSpPr>
        <xdr:cNvPr id="642" name="フローチャート: 判断 641"/>
        <xdr:cNvSpPr/>
      </xdr:nvSpPr>
      <xdr:spPr>
        <a:xfrm>
          <a:off x="14541500" y="1333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76044</xdr:rowOff>
    </xdr:from>
    <xdr:ext cx="469744" cy="259045"/>
    <xdr:sp macro="" textlink="">
      <xdr:nvSpPr>
        <xdr:cNvPr id="643" name="テキスト ボックス 642"/>
        <xdr:cNvSpPr txBox="1"/>
      </xdr:nvSpPr>
      <xdr:spPr>
        <a:xfrm>
          <a:off x="14357428" y="13106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6809</xdr:rowOff>
    </xdr:from>
    <xdr:to>
      <xdr:col>71</xdr:col>
      <xdr:colOff>177800</xdr:colOff>
      <xdr:row>78</xdr:row>
      <xdr:rowOff>22805</xdr:rowOff>
    </xdr:to>
    <xdr:cxnSp macro="">
      <xdr:nvCxnSpPr>
        <xdr:cNvPr id="644" name="直線コネクタ 643"/>
        <xdr:cNvCxnSpPr/>
      </xdr:nvCxnSpPr>
      <xdr:spPr>
        <a:xfrm>
          <a:off x="12814300" y="13379909"/>
          <a:ext cx="889000" cy="1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120545</xdr:rowOff>
    </xdr:from>
    <xdr:to>
      <xdr:col>72</xdr:col>
      <xdr:colOff>38100</xdr:colOff>
      <xdr:row>78</xdr:row>
      <xdr:rowOff>50695</xdr:rowOff>
    </xdr:to>
    <xdr:sp macro="" textlink="">
      <xdr:nvSpPr>
        <xdr:cNvPr id="645" name="フローチャート: 判断 644"/>
        <xdr:cNvSpPr/>
      </xdr:nvSpPr>
      <xdr:spPr>
        <a:xfrm>
          <a:off x="13652500" y="1332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67222</xdr:rowOff>
    </xdr:from>
    <xdr:ext cx="469744" cy="259045"/>
    <xdr:sp macro="" textlink="">
      <xdr:nvSpPr>
        <xdr:cNvPr id="646" name="テキスト ボックス 645"/>
        <xdr:cNvSpPr txBox="1"/>
      </xdr:nvSpPr>
      <xdr:spPr>
        <a:xfrm>
          <a:off x="13468428" y="1309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106302</xdr:rowOff>
    </xdr:from>
    <xdr:to>
      <xdr:col>67</xdr:col>
      <xdr:colOff>101600</xdr:colOff>
      <xdr:row>78</xdr:row>
      <xdr:rowOff>36452</xdr:rowOff>
    </xdr:to>
    <xdr:sp macro="" textlink="">
      <xdr:nvSpPr>
        <xdr:cNvPr id="647" name="フローチャート: 判断 646"/>
        <xdr:cNvSpPr/>
      </xdr:nvSpPr>
      <xdr:spPr>
        <a:xfrm>
          <a:off x="12763500" y="1330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52979</xdr:rowOff>
    </xdr:from>
    <xdr:ext cx="469744" cy="259045"/>
    <xdr:sp macro="" textlink="">
      <xdr:nvSpPr>
        <xdr:cNvPr id="648" name="テキスト ボックス 647"/>
        <xdr:cNvSpPr txBox="1"/>
      </xdr:nvSpPr>
      <xdr:spPr>
        <a:xfrm>
          <a:off x="12579428" y="1308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144565</xdr:rowOff>
    </xdr:from>
    <xdr:to>
      <xdr:col>85</xdr:col>
      <xdr:colOff>177800</xdr:colOff>
      <xdr:row>78</xdr:row>
      <xdr:rowOff>74715</xdr:rowOff>
    </xdr:to>
    <xdr:sp macro="" textlink="">
      <xdr:nvSpPr>
        <xdr:cNvPr id="654" name="楕円 653"/>
        <xdr:cNvSpPr/>
      </xdr:nvSpPr>
      <xdr:spPr>
        <a:xfrm>
          <a:off x="16268700" y="133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98429</xdr:rowOff>
    </xdr:from>
    <xdr:ext cx="378565" cy="259045"/>
    <xdr:sp macro="" textlink="">
      <xdr:nvSpPr>
        <xdr:cNvPr id="655" name="災害復旧費該当値テキスト"/>
        <xdr:cNvSpPr txBox="1"/>
      </xdr:nvSpPr>
      <xdr:spPr>
        <a:xfrm>
          <a:off x="16370300" y="13300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144535</xdr:rowOff>
    </xdr:from>
    <xdr:to>
      <xdr:col>81</xdr:col>
      <xdr:colOff>101600</xdr:colOff>
      <xdr:row>78</xdr:row>
      <xdr:rowOff>74685</xdr:rowOff>
    </xdr:to>
    <xdr:sp macro="" textlink="">
      <xdr:nvSpPr>
        <xdr:cNvPr id="656" name="楕円 655"/>
        <xdr:cNvSpPr/>
      </xdr:nvSpPr>
      <xdr:spPr>
        <a:xfrm>
          <a:off x="15430500" y="1334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65812</xdr:rowOff>
    </xdr:from>
    <xdr:ext cx="378565" cy="259045"/>
    <xdr:sp macro="" textlink="">
      <xdr:nvSpPr>
        <xdr:cNvPr id="657" name="テキスト ボックス 656"/>
        <xdr:cNvSpPr txBox="1"/>
      </xdr:nvSpPr>
      <xdr:spPr>
        <a:xfrm>
          <a:off x="15292017" y="13438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146039</xdr:rowOff>
    </xdr:from>
    <xdr:to>
      <xdr:col>76</xdr:col>
      <xdr:colOff>165100</xdr:colOff>
      <xdr:row>78</xdr:row>
      <xdr:rowOff>76189</xdr:rowOff>
    </xdr:to>
    <xdr:sp macro="" textlink="">
      <xdr:nvSpPr>
        <xdr:cNvPr id="658" name="楕円 657"/>
        <xdr:cNvSpPr/>
      </xdr:nvSpPr>
      <xdr:spPr>
        <a:xfrm>
          <a:off x="14541500" y="13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67316</xdr:rowOff>
    </xdr:from>
    <xdr:ext cx="249299" cy="259045"/>
    <xdr:sp macro="" textlink="">
      <xdr:nvSpPr>
        <xdr:cNvPr id="659" name="テキスト ボックス 658"/>
        <xdr:cNvSpPr txBox="1"/>
      </xdr:nvSpPr>
      <xdr:spPr>
        <a:xfrm>
          <a:off x="14467650" y="134404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143455</xdr:rowOff>
    </xdr:from>
    <xdr:to>
      <xdr:col>72</xdr:col>
      <xdr:colOff>38100</xdr:colOff>
      <xdr:row>78</xdr:row>
      <xdr:rowOff>73605</xdr:rowOff>
    </xdr:to>
    <xdr:sp macro="" textlink="">
      <xdr:nvSpPr>
        <xdr:cNvPr id="660" name="楕円 659"/>
        <xdr:cNvSpPr/>
      </xdr:nvSpPr>
      <xdr:spPr>
        <a:xfrm>
          <a:off x="13652500" y="1334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64732</xdr:rowOff>
    </xdr:from>
    <xdr:ext cx="378565" cy="259045"/>
    <xdr:sp macro="" textlink="">
      <xdr:nvSpPr>
        <xdr:cNvPr id="661" name="テキスト ボックス 660"/>
        <xdr:cNvSpPr txBox="1"/>
      </xdr:nvSpPr>
      <xdr:spPr>
        <a:xfrm>
          <a:off x="13514017" y="13437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127459</xdr:rowOff>
    </xdr:from>
    <xdr:to>
      <xdr:col>67</xdr:col>
      <xdr:colOff>101600</xdr:colOff>
      <xdr:row>78</xdr:row>
      <xdr:rowOff>57609</xdr:rowOff>
    </xdr:to>
    <xdr:sp macro="" textlink="">
      <xdr:nvSpPr>
        <xdr:cNvPr id="662" name="楕円 661"/>
        <xdr:cNvSpPr/>
      </xdr:nvSpPr>
      <xdr:spPr>
        <a:xfrm>
          <a:off x="12763500" y="1332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48736</xdr:rowOff>
    </xdr:from>
    <xdr:ext cx="469744" cy="259045"/>
    <xdr:sp macro="" textlink="">
      <xdr:nvSpPr>
        <xdr:cNvPr id="663" name="テキスト ボックス 662"/>
        <xdr:cNvSpPr txBox="1"/>
      </xdr:nvSpPr>
      <xdr:spPr>
        <a:xfrm>
          <a:off x="12579428" y="1342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36094</xdr:rowOff>
    </xdr:from>
    <xdr:to>
      <xdr:col>85</xdr:col>
      <xdr:colOff>126364</xdr:colOff>
      <xdr:row>97</xdr:row>
      <xdr:rowOff>161074</xdr:rowOff>
    </xdr:to>
    <xdr:cxnSp macro="">
      <xdr:nvCxnSpPr>
        <xdr:cNvPr id="687" name="直線コネクタ 686"/>
        <xdr:cNvCxnSpPr/>
      </xdr:nvCxnSpPr>
      <xdr:spPr>
        <a:xfrm flipV="1">
          <a:off x="16317595" y="15466594"/>
          <a:ext cx="1269" cy="1325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164901</xdr:rowOff>
    </xdr:from>
    <xdr:ext cx="534377" cy="259045"/>
    <xdr:sp macro="" textlink="">
      <xdr:nvSpPr>
        <xdr:cNvPr id="688" name="公債費最小値テキスト"/>
        <xdr:cNvSpPr txBox="1"/>
      </xdr:nvSpPr>
      <xdr:spPr>
        <a:xfrm>
          <a:off x="16370300" y="1679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161074</xdr:rowOff>
    </xdr:from>
    <xdr:to>
      <xdr:col>86</xdr:col>
      <xdr:colOff>25400</xdr:colOff>
      <xdr:row>97</xdr:row>
      <xdr:rowOff>161074</xdr:rowOff>
    </xdr:to>
    <xdr:cxnSp macro="">
      <xdr:nvCxnSpPr>
        <xdr:cNvPr id="689" name="直線コネクタ 688"/>
        <xdr:cNvCxnSpPr/>
      </xdr:nvCxnSpPr>
      <xdr:spPr>
        <a:xfrm>
          <a:off x="16230600" y="1679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154221</xdr:rowOff>
    </xdr:from>
    <xdr:ext cx="599010" cy="259045"/>
    <xdr:sp macro="" textlink="">
      <xdr:nvSpPr>
        <xdr:cNvPr id="690" name="公債費最大値テキスト"/>
        <xdr:cNvSpPr txBox="1"/>
      </xdr:nvSpPr>
      <xdr:spPr>
        <a:xfrm>
          <a:off x="16370300" y="1524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122,158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36094</xdr:rowOff>
    </xdr:from>
    <xdr:to>
      <xdr:col>86</xdr:col>
      <xdr:colOff>25400</xdr:colOff>
      <xdr:row>90</xdr:row>
      <xdr:rowOff>36094</xdr:rowOff>
    </xdr:to>
    <xdr:cxnSp macro="">
      <xdr:nvCxnSpPr>
        <xdr:cNvPr id="691" name="直線コネクタ 690"/>
        <xdr:cNvCxnSpPr/>
      </xdr:nvCxnSpPr>
      <xdr:spPr>
        <a:xfrm>
          <a:off x="16230600" y="15466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88697</xdr:rowOff>
    </xdr:from>
    <xdr:to>
      <xdr:col>85</xdr:col>
      <xdr:colOff>127000</xdr:colOff>
      <xdr:row>96</xdr:row>
      <xdr:rowOff>130887</xdr:rowOff>
    </xdr:to>
    <xdr:cxnSp macro="">
      <xdr:nvCxnSpPr>
        <xdr:cNvPr id="692" name="直線コネクタ 691"/>
        <xdr:cNvCxnSpPr/>
      </xdr:nvCxnSpPr>
      <xdr:spPr>
        <a:xfrm flipV="1">
          <a:off x="15481300" y="16547897"/>
          <a:ext cx="838200" cy="4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55618</xdr:rowOff>
    </xdr:from>
    <xdr:ext cx="534377" cy="259045"/>
    <xdr:sp macro="" textlink="">
      <xdr:nvSpPr>
        <xdr:cNvPr id="693" name="公債費平均値テキスト"/>
        <xdr:cNvSpPr txBox="1"/>
      </xdr:nvSpPr>
      <xdr:spPr>
        <a:xfrm>
          <a:off x="16370300" y="16171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32741</xdr:rowOff>
    </xdr:from>
    <xdr:to>
      <xdr:col>85</xdr:col>
      <xdr:colOff>177800</xdr:colOff>
      <xdr:row>95</xdr:row>
      <xdr:rowOff>134341</xdr:rowOff>
    </xdr:to>
    <xdr:sp macro="" textlink="">
      <xdr:nvSpPr>
        <xdr:cNvPr id="694" name="フローチャート: 判断 693"/>
        <xdr:cNvSpPr/>
      </xdr:nvSpPr>
      <xdr:spPr>
        <a:xfrm>
          <a:off x="162687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130887</xdr:rowOff>
    </xdr:from>
    <xdr:to>
      <xdr:col>81</xdr:col>
      <xdr:colOff>50800</xdr:colOff>
      <xdr:row>96</xdr:row>
      <xdr:rowOff>142660</xdr:rowOff>
    </xdr:to>
    <xdr:cxnSp macro="">
      <xdr:nvCxnSpPr>
        <xdr:cNvPr id="695" name="直線コネクタ 694"/>
        <xdr:cNvCxnSpPr/>
      </xdr:nvCxnSpPr>
      <xdr:spPr>
        <a:xfrm flipV="1">
          <a:off x="14592300" y="16590087"/>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10846</xdr:rowOff>
    </xdr:from>
    <xdr:to>
      <xdr:col>81</xdr:col>
      <xdr:colOff>101600</xdr:colOff>
      <xdr:row>95</xdr:row>
      <xdr:rowOff>112446</xdr:rowOff>
    </xdr:to>
    <xdr:sp macro="" textlink="">
      <xdr:nvSpPr>
        <xdr:cNvPr id="696" name="フローチャート: 判断 695"/>
        <xdr:cNvSpPr/>
      </xdr:nvSpPr>
      <xdr:spPr>
        <a:xfrm>
          <a:off x="15430500" y="16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128973</xdr:rowOff>
    </xdr:from>
    <xdr:ext cx="534377" cy="259045"/>
    <xdr:sp macro="" textlink="">
      <xdr:nvSpPr>
        <xdr:cNvPr id="697" name="テキスト ボックス 696"/>
        <xdr:cNvSpPr txBox="1"/>
      </xdr:nvSpPr>
      <xdr:spPr>
        <a:xfrm>
          <a:off x="15214111" y="1607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122073</xdr:rowOff>
    </xdr:from>
    <xdr:to>
      <xdr:col>76</xdr:col>
      <xdr:colOff>114300</xdr:colOff>
      <xdr:row>96</xdr:row>
      <xdr:rowOff>142660</xdr:rowOff>
    </xdr:to>
    <xdr:cxnSp macro="">
      <xdr:nvCxnSpPr>
        <xdr:cNvPr id="698" name="直線コネクタ 697"/>
        <xdr:cNvCxnSpPr/>
      </xdr:nvCxnSpPr>
      <xdr:spPr>
        <a:xfrm>
          <a:off x="13703300" y="16581273"/>
          <a:ext cx="889000" cy="2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150622</xdr:rowOff>
    </xdr:from>
    <xdr:to>
      <xdr:col>76</xdr:col>
      <xdr:colOff>165100</xdr:colOff>
      <xdr:row>95</xdr:row>
      <xdr:rowOff>80772</xdr:rowOff>
    </xdr:to>
    <xdr:sp macro="" textlink="">
      <xdr:nvSpPr>
        <xdr:cNvPr id="699" name="フローチャート: 判断 698"/>
        <xdr:cNvSpPr/>
      </xdr:nvSpPr>
      <xdr:spPr>
        <a:xfrm>
          <a:off x="14541500" y="1626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97299</xdr:rowOff>
    </xdr:from>
    <xdr:ext cx="534377" cy="259045"/>
    <xdr:sp macro="" textlink="">
      <xdr:nvSpPr>
        <xdr:cNvPr id="700" name="テキスト ボックス 699"/>
        <xdr:cNvSpPr txBox="1"/>
      </xdr:nvSpPr>
      <xdr:spPr>
        <a:xfrm>
          <a:off x="14325111" y="1604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108280</xdr:rowOff>
    </xdr:from>
    <xdr:to>
      <xdr:col>71</xdr:col>
      <xdr:colOff>177800</xdr:colOff>
      <xdr:row>96</xdr:row>
      <xdr:rowOff>122073</xdr:rowOff>
    </xdr:to>
    <xdr:cxnSp macro="">
      <xdr:nvCxnSpPr>
        <xdr:cNvPr id="701" name="直線コネクタ 700"/>
        <xdr:cNvCxnSpPr/>
      </xdr:nvCxnSpPr>
      <xdr:spPr>
        <a:xfrm>
          <a:off x="12814300" y="16567480"/>
          <a:ext cx="889000" cy="1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29820</xdr:rowOff>
    </xdr:from>
    <xdr:to>
      <xdr:col>72</xdr:col>
      <xdr:colOff>38100</xdr:colOff>
      <xdr:row>94</xdr:row>
      <xdr:rowOff>131420</xdr:rowOff>
    </xdr:to>
    <xdr:sp macro="" textlink="">
      <xdr:nvSpPr>
        <xdr:cNvPr id="702" name="フローチャート: 判断 701"/>
        <xdr:cNvSpPr/>
      </xdr:nvSpPr>
      <xdr:spPr>
        <a:xfrm>
          <a:off x="13652500" y="1614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147947</xdr:rowOff>
    </xdr:from>
    <xdr:ext cx="534377" cy="259045"/>
    <xdr:sp macro="" textlink="">
      <xdr:nvSpPr>
        <xdr:cNvPr id="703" name="テキスト ボックス 702"/>
        <xdr:cNvSpPr txBox="1"/>
      </xdr:nvSpPr>
      <xdr:spPr>
        <a:xfrm>
          <a:off x="13436111" y="1592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37212</xdr:rowOff>
    </xdr:from>
    <xdr:to>
      <xdr:col>67</xdr:col>
      <xdr:colOff>101600</xdr:colOff>
      <xdr:row>94</xdr:row>
      <xdr:rowOff>138812</xdr:rowOff>
    </xdr:to>
    <xdr:sp macro="" textlink="">
      <xdr:nvSpPr>
        <xdr:cNvPr id="704" name="フローチャート: 判断 703"/>
        <xdr:cNvSpPr/>
      </xdr:nvSpPr>
      <xdr:spPr>
        <a:xfrm>
          <a:off x="12763500" y="1615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155339</xdr:rowOff>
    </xdr:from>
    <xdr:ext cx="534377" cy="259045"/>
    <xdr:sp macro="" textlink="">
      <xdr:nvSpPr>
        <xdr:cNvPr id="705" name="テキスト ボックス 704"/>
        <xdr:cNvSpPr txBox="1"/>
      </xdr:nvSpPr>
      <xdr:spPr>
        <a:xfrm>
          <a:off x="12547111" y="1592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37897</xdr:rowOff>
    </xdr:from>
    <xdr:to>
      <xdr:col>85</xdr:col>
      <xdr:colOff>177800</xdr:colOff>
      <xdr:row>96</xdr:row>
      <xdr:rowOff>139497</xdr:rowOff>
    </xdr:to>
    <xdr:sp macro="" textlink="">
      <xdr:nvSpPr>
        <xdr:cNvPr id="711" name="楕円 710"/>
        <xdr:cNvSpPr/>
      </xdr:nvSpPr>
      <xdr:spPr>
        <a:xfrm>
          <a:off x="16268700" y="1649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16324</xdr:rowOff>
    </xdr:from>
    <xdr:ext cx="534377" cy="259045"/>
    <xdr:sp macro="" textlink="">
      <xdr:nvSpPr>
        <xdr:cNvPr id="712" name="公債費該当値テキスト"/>
        <xdr:cNvSpPr txBox="1"/>
      </xdr:nvSpPr>
      <xdr:spPr>
        <a:xfrm>
          <a:off x="16370300" y="16475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80087</xdr:rowOff>
    </xdr:from>
    <xdr:to>
      <xdr:col>81</xdr:col>
      <xdr:colOff>101600</xdr:colOff>
      <xdr:row>97</xdr:row>
      <xdr:rowOff>10237</xdr:rowOff>
    </xdr:to>
    <xdr:sp macro="" textlink="">
      <xdr:nvSpPr>
        <xdr:cNvPr id="713" name="楕円 712"/>
        <xdr:cNvSpPr/>
      </xdr:nvSpPr>
      <xdr:spPr>
        <a:xfrm>
          <a:off x="15430500" y="1653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1364</xdr:rowOff>
    </xdr:from>
    <xdr:ext cx="534377" cy="259045"/>
    <xdr:sp macro="" textlink="">
      <xdr:nvSpPr>
        <xdr:cNvPr id="714" name="テキスト ボックス 713"/>
        <xdr:cNvSpPr txBox="1"/>
      </xdr:nvSpPr>
      <xdr:spPr>
        <a:xfrm>
          <a:off x="15214111" y="166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91860</xdr:rowOff>
    </xdr:from>
    <xdr:to>
      <xdr:col>76</xdr:col>
      <xdr:colOff>165100</xdr:colOff>
      <xdr:row>97</xdr:row>
      <xdr:rowOff>22010</xdr:rowOff>
    </xdr:to>
    <xdr:sp macro="" textlink="">
      <xdr:nvSpPr>
        <xdr:cNvPr id="715" name="楕円 714"/>
        <xdr:cNvSpPr/>
      </xdr:nvSpPr>
      <xdr:spPr>
        <a:xfrm>
          <a:off x="14541500" y="1655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13137</xdr:rowOff>
    </xdr:from>
    <xdr:ext cx="534377" cy="259045"/>
    <xdr:sp macro="" textlink="">
      <xdr:nvSpPr>
        <xdr:cNvPr id="716" name="テキスト ボックス 715"/>
        <xdr:cNvSpPr txBox="1"/>
      </xdr:nvSpPr>
      <xdr:spPr>
        <a:xfrm>
          <a:off x="14325111" y="1664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71273</xdr:rowOff>
    </xdr:from>
    <xdr:to>
      <xdr:col>72</xdr:col>
      <xdr:colOff>38100</xdr:colOff>
      <xdr:row>97</xdr:row>
      <xdr:rowOff>1423</xdr:rowOff>
    </xdr:to>
    <xdr:sp macro="" textlink="">
      <xdr:nvSpPr>
        <xdr:cNvPr id="717" name="楕円 716"/>
        <xdr:cNvSpPr/>
      </xdr:nvSpPr>
      <xdr:spPr>
        <a:xfrm>
          <a:off x="13652500" y="1653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164000</xdr:rowOff>
    </xdr:from>
    <xdr:ext cx="534377" cy="259045"/>
    <xdr:sp macro="" textlink="">
      <xdr:nvSpPr>
        <xdr:cNvPr id="718" name="テキスト ボックス 717"/>
        <xdr:cNvSpPr txBox="1"/>
      </xdr:nvSpPr>
      <xdr:spPr>
        <a:xfrm>
          <a:off x="13436111" y="1662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57480</xdr:rowOff>
    </xdr:from>
    <xdr:to>
      <xdr:col>67</xdr:col>
      <xdr:colOff>101600</xdr:colOff>
      <xdr:row>96</xdr:row>
      <xdr:rowOff>159080</xdr:rowOff>
    </xdr:to>
    <xdr:sp macro="" textlink="">
      <xdr:nvSpPr>
        <xdr:cNvPr id="719" name="楕円 718"/>
        <xdr:cNvSpPr/>
      </xdr:nvSpPr>
      <xdr:spPr>
        <a:xfrm>
          <a:off x="12763500" y="1651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150207</xdr:rowOff>
    </xdr:from>
    <xdr:ext cx="534377" cy="259045"/>
    <xdr:sp macro="" textlink="">
      <xdr:nvSpPr>
        <xdr:cNvPr id="720" name="テキスト ボックス 719"/>
        <xdr:cNvSpPr txBox="1"/>
      </xdr:nvSpPr>
      <xdr:spPr>
        <a:xfrm>
          <a:off x="12547111" y="1660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58775</xdr:rowOff>
    </xdr:from>
    <xdr:to>
      <xdr:col>116</xdr:col>
      <xdr:colOff>62864</xdr:colOff>
      <xdr:row>38</xdr:row>
      <xdr:rowOff>139700</xdr:rowOff>
    </xdr:to>
    <xdr:cxnSp macro="">
      <xdr:nvCxnSpPr>
        <xdr:cNvPr id="742" name="直線コネクタ 741"/>
        <xdr:cNvCxnSpPr/>
      </xdr:nvCxnSpPr>
      <xdr:spPr>
        <a:xfrm flipV="1">
          <a:off x="22159595" y="5202275"/>
          <a:ext cx="1269" cy="14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168952</xdr:rowOff>
    </xdr:from>
    <xdr:ext cx="249299" cy="259045"/>
    <xdr:sp macro="" textlink="">
      <xdr:nvSpPr>
        <xdr:cNvPr id="743" name="諸支出金最小値テキスト"/>
        <xdr:cNvSpPr txBox="1"/>
      </xdr:nvSpPr>
      <xdr:spPr>
        <a:xfrm>
          <a:off x="22212300" y="6684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5452</xdr:rowOff>
    </xdr:from>
    <xdr:ext cx="469744" cy="259045"/>
    <xdr:sp macro="" textlink="">
      <xdr:nvSpPr>
        <xdr:cNvPr id="745" name="諸支出金最大値テキスト"/>
        <xdr:cNvSpPr txBox="1"/>
      </xdr:nvSpPr>
      <xdr:spPr>
        <a:xfrm>
          <a:off x="22212300" y="497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58775</xdr:rowOff>
    </xdr:from>
    <xdr:to>
      <xdr:col>116</xdr:col>
      <xdr:colOff>152400</xdr:colOff>
      <xdr:row>30</xdr:row>
      <xdr:rowOff>58775</xdr:rowOff>
    </xdr:to>
    <xdr:cxnSp macro="">
      <xdr:nvCxnSpPr>
        <xdr:cNvPr id="746" name="直線コネクタ 745"/>
        <xdr:cNvCxnSpPr/>
      </xdr:nvCxnSpPr>
      <xdr:spPr>
        <a:xfrm>
          <a:off x="22072600" y="520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86403</xdr:rowOff>
    </xdr:from>
    <xdr:ext cx="378565" cy="259045"/>
    <xdr:sp macro="" textlink="">
      <xdr:nvSpPr>
        <xdr:cNvPr id="748" name="諸支出金平均値テキスト"/>
        <xdr:cNvSpPr txBox="1"/>
      </xdr:nvSpPr>
      <xdr:spPr>
        <a:xfrm>
          <a:off x="22212300" y="64300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63526</xdr:rowOff>
    </xdr:from>
    <xdr:to>
      <xdr:col>116</xdr:col>
      <xdr:colOff>114300</xdr:colOff>
      <xdr:row>38</xdr:row>
      <xdr:rowOff>165126</xdr:rowOff>
    </xdr:to>
    <xdr:sp macro="" textlink="">
      <xdr:nvSpPr>
        <xdr:cNvPr id="749" name="フローチャート: 判断 748"/>
        <xdr:cNvSpPr/>
      </xdr:nvSpPr>
      <xdr:spPr>
        <a:xfrm>
          <a:off x="22110700" y="65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51" name="フローチャート: 判断 750"/>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134104</xdr:rowOff>
    </xdr:from>
    <xdr:ext cx="378565" cy="259045"/>
    <xdr:sp macro="" textlink="">
      <xdr:nvSpPr>
        <xdr:cNvPr id="752" name="テキスト ボックス 751"/>
        <xdr:cNvSpPr txBox="1"/>
      </xdr:nvSpPr>
      <xdr:spPr>
        <a:xfrm>
          <a:off x="21134017" y="6306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54" name="フローチャート: 判断 753"/>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55" name="テキスト ボックス 754"/>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32665</xdr:rowOff>
    </xdr:from>
    <xdr:to>
      <xdr:col>102</xdr:col>
      <xdr:colOff>165100</xdr:colOff>
      <xdr:row>38</xdr:row>
      <xdr:rowOff>134265</xdr:rowOff>
    </xdr:to>
    <xdr:sp macro="" textlink="">
      <xdr:nvSpPr>
        <xdr:cNvPr id="757" name="フローチャート: 判断 756"/>
        <xdr:cNvSpPr/>
      </xdr:nvSpPr>
      <xdr:spPr>
        <a:xfrm>
          <a:off x="19494500" y="65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150791</xdr:rowOff>
    </xdr:from>
    <xdr:ext cx="378565" cy="259045"/>
    <xdr:sp macro="" textlink="">
      <xdr:nvSpPr>
        <xdr:cNvPr id="758" name="テキスト ボックス 757"/>
        <xdr:cNvSpPr txBox="1"/>
      </xdr:nvSpPr>
      <xdr:spPr>
        <a:xfrm>
          <a:off x="19356017" y="6322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158623</xdr:rowOff>
    </xdr:from>
    <xdr:to>
      <xdr:col>98</xdr:col>
      <xdr:colOff>38100</xdr:colOff>
      <xdr:row>38</xdr:row>
      <xdr:rowOff>88773</xdr:rowOff>
    </xdr:to>
    <xdr:sp macro="" textlink="">
      <xdr:nvSpPr>
        <xdr:cNvPr id="759" name="フローチャート: 判断 758"/>
        <xdr:cNvSpPr/>
      </xdr:nvSpPr>
      <xdr:spPr>
        <a:xfrm>
          <a:off x="18605500" y="650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105300</xdr:rowOff>
    </xdr:from>
    <xdr:ext cx="378565" cy="259045"/>
    <xdr:sp macro="" textlink="">
      <xdr:nvSpPr>
        <xdr:cNvPr id="760" name="テキスト ボックス 759"/>
        <xdr:cNvSpPr txBox="1"/>
      </xdr:nvSpPr>
      <xdr:spPr>
        <a:xfrm>
          <a:off x="18467017" y="627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41952</xdr:rowOff>
    </xdr:from>
    <xdr:ext cx="249299" cy="259045"/>
    <xdr:sp macro="" textlink="">
      <xdr:nvSpPr>
        <xdr:cNvPr id="767" name="諸支出金該当値テキスト"/>
        <xdr:cNvSpPr txBox="1"/>
      </xdr:nvSpPr>
      <xdr:spPr>
        <a:xfrm>
          <a:off x="22212300" y="6557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6" name="直線コネクタ 785"/>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7" name="テキスト ボックス 786"/>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53</xdr:row>
      <xdr:rowOff>168927</xdr:rowOff>
    </xdr:from>
    <xdr:ext cx="377026" cy="259045"/>
    <xdr:sp macro="" textlink="">
      <xdr:nvSpPr>
        <xdr:cNvPr id="789" name="テキスト ボックス 788"/>
        <xdr:cNvSpPr txBox="1"/>
      </xdr:nvSpPr>
      <xdr:spPr>
        <a:xfrm>
          <a:off x="17910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0" name="直線コネクタ 789"/>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50</xdr:row>
      <xdr:rowOff>111777</xdr:rowOff>
    </xdr:from>
    <xdr:ext cx="377026" cy="259045"/>
    <xdr:sp macro="" textlink="">
      <xdr:nvSpPr>
        <xdr:cNvPr id="791" name="テキスト ボックス 790"/>
        <xdr:cNvSpPr txBox="1"/>
      </xdr:nvSpPr>
      <xdr:spPr>
        <a:xfrm>
          <a:off x="17910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47</xdr:row>
      <xdr:rowOff>54627</xdr:rowOff>
    </xdr:from>
    <xdr:ext cx="377026" cy="259045"/>
    <xdr:sp macro="" textlink="">
      <xdr:nvSpPr>
        <xdr:cNvPr id="793" name="テキスト ボックス 792"/>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8255</xdr:rowOff>
    </xdr:from>
    <xdr:to>
      <xdr:col>116</xdr:col>
      <xdr:colOff>62864</xdr:colOff>
      <xdr:row>58</xdr:row>
      <xdr:rowOff>25400</xdr:rowOff>
    </xdr:to>
    <xdr:cxnSp macro="">
      <xdr:nvCxnSpPr>
        <xdr:cNvPr id="795" name="直線コネクタ 794"/>
        <xdr:cNvCxnSpPr/>
      </xdr:nvCxnSpPr>
      <xdr:spPr>
        <a:xfrm flipV="1">
          <a:off x="22159595" y="8752205"/>
          <a:ext cx="1269"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68597</xdr:rowOff>
    </xdr:from>
    <xdr:ext cx="249299" cy="259045"/>
    <xdr:sp macro="" textlink="">
      <xdr:nvSpPr>
        <xdr:cNvPr id="796" name="前年度繰上充用金最小値テキスト"/>
        <xdr:cNvSpPr txBox="1"/>
      </xdr:nvSpPr>
      <xdr:spPr>
        <a:xfrm>
          <a:off x="22212300" y="10012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7" name="直線コネクタ 796"/>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126382</xdr:rowOff>
    </xdr:from>
    <xdr:ext cx="378565" cy="259045"/>
    <xdr:sp macro="" textlink="">
      <xdr:nvSpPr>
        <xdr:cNvPr id="798" name="前年度繰上充用金最大値テキスト"/>
        <xdr:cNvSpPr txBox="1"/>
      </xdr:nvSpPr>
      <xdr:spPr>
        <a:xfrm>
          <a:off x="22212300" y="8527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8255</xdr:rowOff>
    </xdr:from>
    <xdr:to>
      <xdr:col>116</xdr:col>
      <xdr:colOff>152400</xdr:colOff>
      <xdr:row>51</xdr:row>
      <xdr:rowOff>8255</xdr:rowOff>
    </xdr:to>
    <xdr:cxnSp macro="">
      <xdr:nvCxnSpPr>
        <xdr:cNvPr id="799" name="直線コネクタ 798"/>
        <xdr:cNvCxnSpPr/>
      </xdr:nvCxnSpPr>
      <xdr:spPr>
        <a:xfrm>
          <a:off x="22072600" y="875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0" name="直線コネクタ 799"/>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157497</xdr:rowOff>
    </xdr:from>
    <xdr:ext cx="249299" cy="259045"/>
    <xdr:sp macro="" textlink="">
      <xdr:nvSpPr>
        <xdr:cNvPr id="801" name="前年度繰上充用金平均値テキスト"/>
        <xdr:cNvSpPr txBox="1"/>
      </xdr:nvSpPr>
      <xdr:spPr>
        <a:xfrm>
          <a:off x="22212300" y="97586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134620</xdr:rowOff>
    </xdr:from>
    <xdr:to>
      <xdr:col>116</xdr:col>
      <xdr:colOff>114300</xdr:colOff>
      <xdr:row>58</xdr:row>
      <xdr:rowOff>64770</xdr:rowOff>
    </xdr:to>
    <xdr:sp macro="" textlink="">
      <xdr:nvSpPr>
        <xdr:cNvPr id="802" name="フローチャート: 判断 801"/>
        <xdr:cNvSpPr/>
      </xdr:nvSpPr>
      <xdr:spPr>
        <a:xfrm>
          <a:off x="221107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03" name="直線コネクタ 802"/>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106045</xdr:rowOff>
    </xdr:from>
    <xdr:to>
      <xdr:col>112</xdr:col>
      <xdr:colOff>38100</xdr:colOff>
      <xdr:row>58</xdr:row>
      <xdr:rowOff>36195</xdr:rowOff>
    </xdr:to>
    <xdr:sp macro="" textlink="">
      <xdr:nvSpPr>
        <xdr:cNvPr id="804" name="フローチャート: 判断 803"/>
        <xdr:cNvSpPr/>
      </xdr:nvSpPr>
      <xdr:spPr>
        <a:xfrm>
          <a:off x="2127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52722</xdr:rowOff>
    </xdr:from>
    <xdr:ext cx="249299" cy="259045"/>
    <xdr:sp macro="" textlink="">
      <xdr:nvSpPr>
        <xdr:cNvPr id="805" name="テキスト ボックス 804"/>
        <xdr:cNvSpPr txBox="1"/>
      </xdr:nvSpPr>
      <xdr:spPr>
        <a:xfrm>
          <a:off x="21198650"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06" name="直線コネクタ 805"/>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07" name="フローチャート: 判断 806"/>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08" name="テキスト ボックス 807"/>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9" name="直線コネクタ 808"/>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0" name="フローチャート: 判断 809"/>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1" name="テキスト ボックス 810"/>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2" name="フローチャート: 判断 811"/>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13" name="テキスト ボックス 812"/>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9" name="楕円 818"/>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113047</xdr:rowOff>
    </xdr:from>
    <xdr:ext cx="249299" cy="259045"/>
    <xdr:sp macro="" textlink="">
      <xdr:nvSpPr>
        <xdr:cNvPr id="820" name="前年度繰上充用金該当値テキスト"/>
        <xdr:cNvSpPr txBox="1"/>
      </xdr:nvSpPr>
      <xdr:spPr>
        <a:xfrm>
          <a:off x="22212300" y="9885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1" name="楕円 820"/>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22" name="テキスト ボックス 821"/>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23" name="楕円 822"/>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24" name="テキスト ボックス 823"/>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25" name="楕円 824"/>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26" name="テキスト ボックス 825"/>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7" name="楕円 826"/>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28" name="テキスト ボックス 827"/>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議会費は類似団体と同程度であり、平成２９年３月に実施された市議会議員選挙より定数が１名減と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ため、今後も低コストで推移する見込みである。総務費は、市役所出張所の整理を実施したり、職員数の抑制を図ってきたことに伴い退職手当負担金が抑制されたことで、類似団体と比較して低コストになっている。民生費は、類似団体よりも低く、またほぼ一定水準のコストで推移してきたが、少子高齢化の影響を受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平成２８年度以降、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などによりコストが高く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ってきている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衛生費は、ごみ処理費や市民病院への補助金等により、類似団体よりも高コストとなっている。しかし、市民病院への資金不足解消に係る補助金が減少したことなどから、前年度に比べ低コストとなった。労働費は、緊急雇用創出事業費の終了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平成２８年度以降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支出</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はない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。農林水産業費は、大津漁港・平潟漁港を有していることから、水産業費の割合が高いものの、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類似団体と比較して全体的には低くなっている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商工費は、五浦地区など観光資源を有してることから、観光費を多く計上しているものの、類似団体と比較すると低コストとなっている。土木費は、近年、災害公営住宅や津波避難道路などの復興事業を実施し高コストの状況にあ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平成２９年度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も、茨城国体のためのテニスコート整備、街路改良整備等を実施し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ため、高コストとなっており、類似団体と比較し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て高く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っている。消防費は、消防業務について、地理的要因などにより、単独で運営しているため、通常でも比較的高コストになっている。教育費については、平成２６・２７年度に、小中一貫校建設事業、小中学校施設の耐震補強事業、図書館建設事業を実施したため高コストになっていたが、事業終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、類似団体と比較して低コストとなっ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災害復旧費は、東日本大震災に係る復旧事業が終了し、その後、大きな災害が発生していないため、現在は低コストである。公債費は、平成２４年度まで普通建設事業を抑制してきたことで地方債残高も減ったことにより、現在は低コストとなっているが、平成２５年度以降、小中一貫校、図書館、消防庁舎建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、都市公園拡張</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などを実施したため、今後は、公債費も増額傾向となり、コストの増加が見込まれる。諸支出金については、低コストで推移している。前年度繰上充用金は、近年計上していない。</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茨城県北茨城市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財政調整基金において、平成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市税収入が好調であったこと、市民病院補助金が大きく減額となったことなどから、大きな一般財源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不足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もなく取り崩しも行わなかったため、前年度末と同程度の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残高となっている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実質収支については、近年、６～８％程度で推移している。今後も、過度に実質収支が発生しないよう補正予算の編成等を行っていく。</a:t>
          </a:r>
          <a:endParaRPr lang="ja-JP" altLang="ja-JP" sz="11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実質単年度収支については、平成２</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実質収支が平成２８年度実質収支よりも減額</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517</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となったため、▲</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1.53</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茨城県北茨城市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過去において、連結実質赤字比率を計上したことはない。</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今後も、各会計において、引き続き、適正な財政運営、企業経営に努める。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なお、水道事業会計においては、流動資産の増となったため、資金剰余額が多くなっている。しかしながら、今後は、浄水場の更新事業が本格化することから、資金の減少も予想されるため、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月分から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料金改定</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を予定しており、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引き続き健全な経営に努める。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工業用水道事業は、料金収入の減少に伴い、資金剰余金が減少傾向にある。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国民健康保険事業は保険給付費の支出が比較的少なかったこと、介護保険事業（保険事業勘定）は介護保険料収入が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予算を上回ったことなどに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より、それぞれ黒字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5" zoomScaleNormal="75"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380" t="s">
        <v>74</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381" t="s">
        <v>76</v>
      </c>
      <c r="C3" s="382"/>
      <c r="D3" s="382"/>
      <c r="E3" s="383"/>
      <c r="F3" s="383"/>
      <c r="G3" s="383"/>
      <c r="H3" s="383"/>
      <c r="I3" s="383"/>
      <c r="J3" s="383"/>
      <c r="K3" s="383"/>
      <c r="L3" s="383" t="s">
        <v>77</v>
      </c>
      <c r="M3" s="383"/>
      <c r="N3" s="383"/>
      <c r="O3" s="383"/>
      <c r="P3" s="383"/>
      <c r="Q3" s="383"/>
      <c r="R3" s="390"/>
      <c r="S3" s="390"/>
      <c r="T3" s="390"/>
      <c r="U3" s="390"/>
      <c r="V3" s="391"/>
      <c r="W3" s="365" t="s">
        <v>78</v>
      </c>
      <c r="X3" s="366"/>
      <c r="Y3" s="366"/>
      <c r="Z3" s="366"/>
      <c r="AA3" s="366"/>
      <c r="AB3" s="382"/>
      <c r="AC3" s="390" t="s">
        <v>79</v>
      </c>
      <c r="AD3" s="366"/>
      <c r="AE3" s="366"/>
      <c r="AF3" s="366"/>
      <c r="AG3" s="366"/>
      <c r="AH3" s="366"/>
      <c r="AI3" s="366"/>
      <c r="AJ3" s="366"/>
      <c r="AK3" s="366"/>
      <c r="AL3" s="367"/>
      <c r="AM3" s="365" t="s">
        <v>80</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81</v>
      </c>
      <c r="BO3" s="366"/>
      <c r="BP3" s="366"/>
      <c r="BQ3" s="366"/>
      <c r="BR3" s="366"/>
      <c r="BS3" s="366"/>
      <c r="BT3" s="366"/>
      <c r="BU3" s="367"/>
      <c r="BV3" s="365" t="s">
        <v>82</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83</v>
      </c>
      <c r="CU3" s="366"/>
      <c r="CV3" s="366"/>
      <c r="CW3" s="366"/>
      <c r="CX3" s="366"/>
      <c r="CY3" s="366"/>
      <c r="CZ3" s="366"/>
      <c r="DA3" s="367"/>
      <c r="DB3" s="365" t="s">
        <v>84</v>
      </c>
      <c r="DC3" s="366"/>
      <c r="DD3" s="366"/>
      <c r="DE3" s="366"/>
      <c r="DF3" s="366"/>
      <c r="DG3" s="366"/>
      <c r="DH3" s="366"/>
      <c r="DI3" s="367"/>
      <c r="DJ3" s="165"/>
      <c r="DK3" s="165"/>
      <c r="DL3" s="165"/>
      <c r="DM3" s="165"/>
      <c r="DN3" s="165"/>
      <c r="DO3" s="165"/>
    </row>
    <row r="4" spans="1:119" ht="18.75" customHeight="1">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85</v>
      </c>
      <c r="AZ4" s="369"/>
      <c r="BA4" s="369"/>
      <c r="BB4" s="369"/>
      <c r="BC4" s="369"/>
      <c r="BD4" s="369"/>
      <c r="BE4" s="369"/>
      <c r="BF4" s="369"/>
      <c r="BG4" s="369"/>
      <c r="BH4" s="369"/>
      <c r="BI4" s="369"/>
      <c r="BJ4" s="369"/>
      <c r="BK4" s="369"/>
      <c r="BL4" s="369"/>
      <c r="BM4" s="370"/>
      <c r="BN4" s="371">
        <v>20075223</v>
      </c>
      <c r="BO4" s="372"/>
      <c r="BP4" s="372"/>
      <c r="BQ4" s="372"/>
      <c r="BR4" s="372"/>
      <c r="BS4" s="372"/>
      <c r="BT4" s="372"/>
      <c r="BU4" s="373"/>
      <c r="BV4" s="371">
        <v>19427276</v>
      </c>
      <c r="BW4" s="372"/>
      <c r="BX4" s="372"/>
      <c r="BY4" s="372"/>
      <c r="BZ4" s="372"/>
      <c r="CA4" s="372"/>
      <c r="CB4" s="372"/>
      <c r="CC4" s="373"/>
      <c r="CD4" s="374" t="s">
        <v>86</v>
      </c>
      <c r="CE4" s="375"/>
      <c r="CF4" s="375"/>
      <c r="CG4" s="375"/>
      <c r="CH4" s="375"/>
      <c r="CI4" s="375"/>
      <c r="CJ4" s="375"/>
      <c r="CK4" s="375"/>
      <c r="CL4" s="375"/>
      <c r="CM4" s="375"/>
      <c r="CN4" s="375"/>
      <c r="CO4" s="375"/>
      <c r="CP4" s="375"/>
      <c r="CQ4" s="375"/>
      <c r="CR4" s="375"/>
      <c r="CS4" s="376"/>
      <c r="CT4" s="377">
        <v>6.8</v>
      </c>
      <c r="CU4" s="378"/>
      <c r="CV4" s="378"/>
      <c r="CW4" s="378"/>
      <c r="CX4" s="378"/>
      <c r="CY4" s="378"/>
      <c r="CZ4" s="378"/>
      <c r="DA4" s="379"/>
      <c r="DB4" s="377">
        <v>8.4</v>
      </c>
      <c r="DC4" s="378"/>
      <c r="DD4" s="378"/>
      <c r="DE4" s="378"/>
      <c r="DF4" s="378"/>
      <c r="DG4" s="378"/>
      <c r="DH4" s="378"/>
      <c r="DI4" s="379"/>
      <c r="DJ4" s="165"/>
      <c r="DK4" s="165"/>
      <c r="DL4" s="165"/>
      <c r="DM4" s="165"/>
      <c r="DN4" s="165"/>
      <c r="DO4" s="165"/>
    </row>
    <row r="5" spans="1:119" ht="18.75" customHeight="1">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87</v>
      </c>
      <c r="AN5" s="438"/>
      <c r="AO5" s="438"/>
      <c r="AP5" s="438"/>
      <c r="AQ5" s="438"/>
      <c r="AR5" s="438"/>
      <c r="AS5" s="438"/>
      <c r="AT5" s="439"/>
      <c r="AU5" s="440" t="s">
        <v>88</v>
      </c>
      <c r="AV5" s="441"/>
      <c r="AW5" s="441"/>
      <c r="AX5" s="441"/>
      <c r="AY5" s="442" t="s">
        <v>89</v>
      </c>
      <c r="AZ5" s="443"/>
      <c r="BA5" s="443"/>
      <c r="BB5" s="443"/>
      <c r="BC5" s="443"/>
      <c r="BD5" s="443"/>
      <c r="BE5" s="443"/>
      <c r="BF5" s="443"/>
      <c r="BG5" s="443"/>
      <c r="BH5" s="443"/>
      <c r="BI5" s="443"/>
      <c r="BJ5" s="443"/>
      <c r="BK5" s="443"/>
      <c r="BL5" s="443"/>
      <c r="BM5" s="444"/>
      <c r="BN5" s="408">
        <v>18754141</v>
      </c>
      <c r="BO5" s="409"/>
      <c r="BP5" s="409"/>
      <c r="BQ5" s="409"/>
      <c r="BR5" s="409"/>
      <c r="BS5" s="409"/>
      <c r="BT5" s="409"/>
      <c r="BU5" s="410"/>
      <c r="BV5" s="408">
        <v>18183013</v>
      </c>
      <c r="BW5" s="409"/>
      <c r="BX5" s="409"/>
      <c r="BY5" s="409"/>
      <c r="BZ5" s="409"/>
      <c r="CA5" s="409"/>
      <c r="CB5" s="409"/>
      <c r="CC5" s="410"/>
      <c r="CD5" s="411" t="s">
        <v>90</v>
      </c>
      <c r="CE5" s="412"/>
      <c r="CF5" s="412"/>
      <c r="CG5" s="412"/>
      <c r="CH5" s="412"/>
      <c r="CI5" s="412"/>
      <c r="CJ5" s="412"/>
      <c r="CK5" s="412"/>
      <c r="CL5" s="412"/>
      <c r="CM5" s="412"/>
      <c r="CN5" s="412"/>
      <c r="CO5" s="412"/>
      <c r="CP5" s="412"/>
      <c r="CQ5" s="412"/>
      <c r="CR5" s="412"/>
      <c r="CS5" s="413"/>
      <c r="CT5" s="405">
        <v>95.4</v>
      </c>
      <c r="CU5" s="406"/>
      <c r="CV5" s="406"/>
      <c r="CW5" s="406"/>
      <c r="CX5" s="406"/>
      <c r="CY5" s="406"/>
      <c r="CZ5" s="406"/>
      <c r="DA5" s="407"/>
      <c r="DB5" s="405">
        <v>92.6</v>
      </c>
      <c r="DC5" s="406"/>
      <c r="DD5" s="406"/>
      <c r="DE5" s="406"/>
      <c r="DF5" s="406"/>
      <c r="DG5" s="406"/>
      <c r="DH5" s="406"/>
      <c r="DI5" s="407"/>
      <c r="DJ5" s="165"/>
      <c r="DK5" s="165"/>
      <c r="DL5" s="165"/>
      <c r="DM5" s="165"/>
      <c r="DN5" s="165"/>
      <c r="DO5" s="165"/>
    </row>
    <row r="6" spans="1:119" ht="18.75" customHeight="1">
      <c r="A6" s="166"/>
      <c r="B6" s="414" t="s">
        <v>91</v>
      </c>
      <c r="C6" s="415"/>
      <c r="D6" s="415"/>
      <c r="E6" s="416"/>
      <c r="F6" s="416"/>
      <c r="G6" s="416"/>
      <c r="H6" s="416"/>
      <c r="I6" s="416"/>
      <c r="J6" s="416"/>
      <c r="K6" s="416"/>
      <c r="L6" s="416" t="s">
        <v>92</v>
      </c>
      <c r="M6" s="416"/>
      <c r="N6" s="416"/>
      <c r="O6" s="416"/>
      <c r="P6" s="416"/>
      <c r="Q6" s="416"/>
      <c r="R6" s="420"/>
      <c r="S6" s="420"/>
      <c r="T6" s="420"/>
      <c r="U6" s="420"/>
      <c r="V6" s="421"/>
      <c r="W6" s="424" t="s">
        <v>93</v>
      </c>
      <c r="X6" s="425"/>
      <c r="Y6" s="425"/>
      <c r="Z6" s="425"/>
      <c r="AA6" s="425"/>
      <c r="AB6" s="415"/>
      <c r="AC6" s="428" t="s">
        <v>94</v>
      </c>
      <c r="AD6" s="429"/>
      <c r="AE6" s="429"/>
      <c r="AF6" s="429"/>
      <c r="AG6" s="429"/>
      <c r="AH6" s="429"/>
      <c r="AI6" s="429"/>
      <c r="AJ6" s="429"/>
      <c r="AK6" s="429"/>
      <c r="AL6" s="430"/>
      <c r="AM6" s="437" t="s">
        <v>95</v>
      </c>
      <c r="AN6" s="438"/>
      <c r="AO6" s="438"/>
      <c r="AP6" s="438"/>
      <c r="AQ6" s="438"/>
      <c r="AR6" s="438"/>
      <c r="AS6" s="438"/>
      <c r="AT6" s="439"/>
      <c r="AU6" s="440" t="s">
        <v>88</v>
      </c>
      <c r="AV6" s="441"/>
      <c r="AW6" s="441"/>
      <c r="AX6" s="441"/>
      <c r="AY6" s="442" t="s">
        <v>96</v>
      </c>
      <c r="AZ6" s="443"/>
      <c r="BA6" s="443"/>
      <c r="BB6" s="443"/>
      <c r="BC6" s="443"/>
      <c r="BD6" s="443"/>
      <c r="BE6" s="443"/>
      <c r="BF6" s="443"/>
      <c r="BG6" s="443"/>
      <c r="BH6" s="443"/>
      <c r="BI6" s="443"/>
      <c r="BJ6" s="443"/>
      <c r="BK6" s="443"/>
      <c r="BL6" s="443"/>
      <c r="BM6" s="444"/>
      <c r="BN6" s="408">
        <v>1321082</v>
      </c>
      <c r="BO6" s="409"/>
      <c r="BP6" s="409"/>
      <c r="BQ6" s="409"/>
      <c r="BR6" s="409"/>
      <c r="BS6" s="409"/>
      <c r="BT6" s="409"/>
      <c r="BU6" s="410"/>
      <c r="BV6" s="408">
        <v>1244263</v>
      </c>
      <c r="BW6" s="409"/>
      <c r="BX6" s="409"/>
      <c r="BY6" s="409"/>
      <c r="BZ6" s="409"/>
      <c r="CA6" s="409"/>
      <c r="CB6" s="409"/>
      <c r="CC6" s="410"/>
      <c r="CD6" s="411" t="s">
        <v>97</v>
      </c>
      <c r="CE6" s="412"/>
      <c r="CF6" s="412"/>
      <c r="CG6" s="412"/>
      <c r="CH6" s="412"/>
      <c r="CI6" s="412"/>
      <c r="CJ6" s="412"/>
      <c r="CK6" s="412"/>
      <c r="CL6" s="412"/>
      <c r="CM6" s="412"/>
      <c r="CN6" s="412"/>
      <c r="CO6" s="412"/>
      <c r="CP6" s="412"/>
      <c r="CQ6" s="412"/>
      <c r="CR6" s="412"/>
      <c r="CS6" s="413"/>
      <c r="CT6" s="445">
        <v>102.2</v>
      </c>
      <c r="CU6" s="446"/>
      <c r="CV6" s="446"/>
      <c r="CW6" s="446"/>
      <c r="CX6" s="446"/>
      <c r="CY6" s="446"/>
      <c r="CZ6" s="446"/>
      <c r="DA6" s="447"/>
      <c r="DB6" s="445">
        <v>99.3</v>
      </c>
      <c r="DC6" s="446"/>
      <c r="DD6" s="446"/>
      <c r="DE6" s="446"/>
      <c r="DF6" s="446"/>
      <c r="DG6" s="446"/>
      <c r="DH6" s="446"/>
      <c r="DI6" s="447"/>
      <c r="DJ6" s="165"/>
      <c r="DK6" s="165"/>
      <c r="DL6" s="165"/>
      <c r="DM6" s="165"/>
      <c r="DN6" s="165"/>
      <c r="DO6" s="165"/>
    </row>
    <row r="7" spans="1:119" ht="18.75" customHeight="1">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98</v>
      </c>
      <c r="AN7" s="438"/>
      <c r="AO7" s="438"/>
      <c r="AP7" s="438"/>
      <c r="AQ7" s="438"/>
      <c r="AR7" s="438"/>
      <c r="AS7" s="438"/>
      <c r="AT7" s="439"/>
      <c r="AU7" s="440" t="s">
        <v>99</v>
      </c>
      <c r="AV7" s="441"/>
      <c r="AW7" s="441"/>
      <c r="AX7" s="441"/>
      <c r="AY7" s="442" t="s">
        <v>100</v>
      </c>
      <c r="AZ7" s="443"/>
      <c r="BA7" s="443"/>
      <c r="BB7" s="443"/>
      <c r="BC7" s="443"/>
      <c r="BD7" s="443"/>
      <c r="BE7" s="443"/>
      <c r="BF7" s="443"/>
      <c r="BG7" s="443"/>
      <c r="BH7" s="443"/>
      <c r="BI7" s="443"/>
      <c r="BJ7" s="443"/>
      <c r="BK7" s="443"/>
      <c r="BL7" s="443"/>
      <c r="BM7" s="444"/>
      <c r="BN7" s="408">
        <v>645123</v>
      </c>
      <c r="BO7" s="409"/>
      <c r="BP7" s="409"/>
      <c r="BQ7" s="409"/>
      <c r="BR7" s="409"/>
      <c r="BS7" s="409"/>
      <c r="BT7" s="409"/>
      <c r="BU7" s="410"/>
      <c r="BV7" s="408">
        <v>404343</v>
      </c>
      <c r="BW7" s="409"/>
      <c r="BX7" s="409"/>
      <c r="BY7" s="409"/>
      <c r="BZ7" s="409"/>
      <c r="CA7" s="409"/>
      <c r="CB7" s="409"/>
      <c r="CC7" s="410"/>
      <c r="CD7" s="411" t="s">
        <v>101</v>
      </c>
      <c r="CE7" s="412"/>
      <c r="CF7" s="412"/>
      <c r="CG7" s="412"/>
      <c r="CH7" s="412"/>
      <c r="CI7" s="412"/>
      <c r="CJ7" s="412"/>
      <c r="CK7" s="412"/>
      <c r="CL7" s="412"/>
      <c r="CM7" s="412"/>
      <c r="CN7" s="412"/>
      <c r="CO7" s="412"/>
      <c r="CP7" s="412"/>
      <c r="CQ7" s="412"/>
      <c r="CR7" s="412"/>
      <c r="CS7" s="413"/>
      <c r="CT7" s="408">
        <v>9947093</v>
      </c>
      <c r="CU7" s="409"/>
      <c r="CV7" s="409"/>
      <c r="CW7" s="409"/>
      <c r="CX7" s="409"/>
      <c r="CY7" s="409"/>
      <c r="CZ7" s="409"/>
      <c r="DA7" s="410"/>
      <c r="DB7" s="408">
        <v>10012554</v>
      </c>
      <c r="DC7" s="409"/>
      <c r="DD7" s="409"/>
      <c r="DE7" s="409"/>
      <c r="DF7" s="409"/>
      <c r="DG7" s="409"/>
      <c r="DH7" s="409"/>
      <c r="DI7" s="410"/>
      <c r="DJ7" s="165"/>
      <c r="DK7" s="165"/>
      <c r="DL7" s="165"/>
      <c r="DM7" s="165"/>
      <c r="DN7" s="165"/>
      <c r="DO7" s="165"/>
    </row>
    <row r="8" spans="1:119" ht="18.75" customHeight="1" thickBot="1">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102</v>
      </c>
      <c r="AN8" s="438"/>
      <c r="AO8" s="438"/>
      <c r="AP8" s="438"/>
      <c r="AQ8" s="438"/>
      <c r="AR8" s="438"/>
      <c r="AS8" s="438"/>
      <c r="AT8" s="439"/>
      <c r="AU8" s="440" t="s">
        <v>88</v>
      </c>
      <c r="AV8" s="441"/>
      <c r="AW8" s="441"/>
      <c r="AX8" s="441"/>
      <c r="AY8" s="442" t="s">
        <v>103</v>
      </c>
      <c r="AZ8" s="443"/>
      <c r="BA8" s="443"/>
      <c r="BB8" s="443"/>
      <c r="BC8" s="443"/>
      <c r="BD8" s="443"/>
      <c r="BE8" s="443"/>
      <c r="BF8" s="443"/>
      <c r="BG8" s="443"/>
      <c r="BH8" s="443"/>
      <c r="BI8" s="443"/>
      <c r="BJ8" s="443"/>
      <c r="BK8" s="443"/>
      <c r="BL8" s="443"/>
      <c r="BM8" s="444"/>
      <c r="BN8" s="408">
        <v>675959</v>
      </c>
      <c r="BO8" s="409"/>
      <c r="BP8" s="409"/>
      <c r="BQ8" s="409"/>
      <c r="BR8" s="409"/>
      <c r="BS8" s="409"/>
      <c r="BT8" s="409"/>
      <c r="BU8" s="410"/>
      <c r="BV8" s="408">
        <v>839920</v>
      </c>
      <c r="BW8" s="409"/>
      <c r="BX8" s="409"/>
      <c r="BY8" s="409"/>
      <c r="BZ8" s="409"/>
      <c r="CA8" s="409"/>
      <c r="CB8" s="409"/>
      <c r="CC8" s="410"/>
      <c r="CD8" s="411" t="s">
        <v>104</v>
      </c>
      <c r="CE8" s="412"/>
      <c r="CF8" s="412"/>
      <c r="CG8" s="412"/>
      <c r="CH8" s="412"/>
      <c r="CI8" s="412"/>
      <c r="CJ8" s="412"/>
      <c r="CK8" s="412"/>
      <c r="CL8" s="412"/>
      <c r="CM8" s="412"/>
      <c r="CN8" s="412"/>
      <c r="CO8" s="412"/>
      <c r="CP8" s="412"/>
      <c r="CQ8" s="412"/>
      <c r="CR8" s="412"/>
      <c r="CS8" s="413"/>
      <c r="CT8" s="448">
        <v>0.67</v>
      </c>
      <c r="CU8" s="449"/>
      <c r="CV8" s="449"/>
      <c r="CW8" s="449"/>
      <c r="CX8" s="449"/>
      <c r="CY8" s="449"/>
      <c r="CZ8" s="449"/>
      <c r="DA8" s="450"/>
      <c r="DB8" s="448">
        <v>0.67</v>
      </c>
      <c r="DC8" s="449"/>
      <c r="DD8" s="449"/>
      <c r="DE8" s="449"/>
      <c r="DF8" s="449"/>
      <c r="DG8" s="449"/>
      <c r="DH8" s="449"/>
      <c r="DI8" s="450"/>
      <c r="DJ8" s="165"/>
      <c r="DK8" s="165"/>
      <c r="DL8" s="165"/>
      <c r="DM8" s="165"/>
      <c r="DN8" s="165"/>
      <c r="DO8" s="165"/>
    </row>
    <row r="9" spans="1:119" ht="18.75" customHeight="1" thickBot="1">
      <c r="A9" s="166"/>
      <c r="B9" s="402" t="s">
        <v>105</v>
      </c>
      <c r="C9" s="403"/>
      <c r="D9" s="403"/>
      <c r="E9" s="403"/>
      <c r="F9" s="403"/>
      <c r="G9" s="403"/>
      <c r="H9" s="403"/>
      <c r="I9" s="403"/>
      <c r="J9" s="403"/>
      <c r="K9" s="451"/>
      <c r="L9" s="452" t="s">
        <v>106</v>
      </c>
      <c r="M9" s="453"/>
      <c r="N9" s="453"/>
      <c r="O9" s="453"/>
      <c r="P9" s="453"/>
      <c r="Q9" s="454"/>
      <c r="R9" s="455">
        <v>44412</v>
      </c>
      <c r="S9" s="456"/>
      <c r="T9" s="456"/>
      <c r="U9" s="456"/>
      <c r="V9" s="457"/>
      <c r="W9" s="365" t="s">
        <v>107</v>
      </c>
      <c r="X9" s="366"/>
      <c r="Y9" s="366"/>
      <c r="Z9" s="366"/>
      <c r="AA9" s="366"/>
      <c r="AB9" s="366"/>
      <c r="AC9" s="366"/>
      <c r="AD9" s="366"/>
      <c r="AE9" s="366"/>
      <c r="AF9" s="366"/>
      <c r="AG9" s="366"/>
      <c r="AH9" s="366"/>
      <c r="AI9" s="366"/>
      <c r="AJ9" s="366"/>
      <c r="AK9" s="366"/>
      <c r="AL9" s="367"/>
      <c r="AM9" s="437" t="s">
        <v>108</v>
      </c>
      <c r="AN9" s="438"/>
      <c r="AO9" s="438"/>
      <c r="AP9" s="438"/>
      <c r="AQ9" s="438"/>
      <c r="AR9" s="438"/>
      <c r="AS9" s="438"/>
      <c r="AT9" s="439"/>
      <c r="AU9" s="440" t="s">
        <v>88</v>
      </c>
      <c r="AV9" s="441"/>
      <c r="AW9" s="441"/>
      <c r="AX9" s="441"/>
      <c r="AY9" s="442" t="s">
        <v>109</v>
      </c>
      <c r="AZ9" s="443"/>
      <c r="BA9" s="443"/>
      <c r="BB9" s="443"/>
      <c r="BC9" s="443"/>
      <c r="BD9" s="443"/>
      <c r="BE9" s="443"/>
      <c r="BF9" s="443"/>
      <c r="BG9" s="443"/>
      <c r="BH9" s="443"/>
      <c r="BI9" s="443"/>
      <c r="BJ9" s="443"/>
      <c r="BK9" s="443"/>
      <c r="BL9" s="443"/>
      <c r="BM9" s="444"/>
      <c r="BN9" s="408">
        <v>-163961</v>
      </c>
      <c r="BO9" s="409"/>
      <c r="BP9" s="409"/>
      <c r="BQ9" s="409"/>
      <c r="BR9" s="409"/>
      <c r="BS9" s="409"/>
      <c r="BT9" s="409"/>
      <c r="BU9" s="410"/>
      <c r="BV9" s="408">
        <v>13573</v>
      </c>
      <c r="BW9" s="409"/>
      <c r="BX9" s="409"/>
      <c r="BY9" s="409"/>
      <c r="BZ9" s="409"/>
      <c r="CA9" s="409"/>
      <c r="CB9" s="409"/>
      <c r="CC9" s="410"/>
      <c r="CD9" s="411" t="s">
        <v>110</v>
      </c>
      <c r="CE9" s="412"/>
      <c r="CF9" s="412"/>
      <c r="CG9" s="412"/>
      <c r="CH9" s="412"/>
      <c r="CI9" s="412"/>
      <c r="CJ9" s="412"/>
      <c r="CK9" s="412"/>
      <c r="CL9" s="412"/>
      <c r="CM9" s="412"/>
      <c r="CN9" s="412"/>
      <c r="CO9" s="412"/>
      <c r="CP9" s="412"/>
      <c r="CQ9" s="412"/>
      <c r="CR9" s="412"/>
      <c r="CS9" s="413"/>
      <c r="CT9" s="405">
        <v>12</v>
      </c>
      <c r="CU9" s="406"/>
      <c r="CV9" s="406"/>
      <c r="CW9" s="406"/>
      <c r="CX9" s="406"/>
      <c r="CY9" s="406"/>
      <c r="CZ9" s="406"/>
      <c r="DA9" s="407"/>
      <c r="DB9" s="405">
        <v>11.2</v>
      </c>
      <c r="DC9" s="406"/>
      <c r="DD9" s="406"/>
      <c r="DE9" s="406"/>
      <c r="DF9" s="406"/>
      <c r="DG9" s="406"/>
      <c r="DH9" s="406"/>
      <c r="DI9" s="407"/>
      <c r="DJ9" s="165"/>
      <c r="DK9" s="165"/>
      <c r="DL9" s="165"/>
      <c r="DM9" s="165"/>
      <c r="DN9" s="165"/>
      <c r="DO9" s="165"/>
    </row>
    <row r="10" spans="1:119" ht="18.75" customHeight="1" thickBot="1">
      <c r="A10" s="166"/>
      <c r="B10" s="402"/>
      <c r="C10" s="403"/>
      <c r="D10" s="403"/>
      <c r="E10" s="403"/>
      <c r="F10" s="403"/>
      <c r="G10" s="403"/>
      <c r="H10" s="403"/>
      <c r="I10" s="403"/>
      <c r="J10" s="403"/>
      <c r="K10" s="451"/>
      <c r="L10" s="458" t="s">
        <v>111</v>
      </c>
      <c r="M10" s="438"/>
      <c r="N10" s="438"/>
      <c r="O10" s="438"/>
      <c r="P10" s="438"/>
      <c r="Q10" s="439"/>
      <c r="R10" s="459">
        <v>47026</v>
      </c>
      <c r="S10" s="460"/>
      <c r="T10" s="460"/>
      <c r="U10" s="460"/>
      <c r="V10" s="461"/>
      <c r="W10" s="396"/>
      <c r="X10" s="397"/>
      <c r="Y10" s="397"/>
      <c r="Z10" s="397"/>
      <c r="AA10" s="397"/>
      <c r="AB10" s="397"/>
      <c r="AC10" s="397"/>
      <c r="AD10" s="397"/>
      <c r="AE10" s="397"/>
      <c r="AF10" s="397"/>
      <c r="AG10" s="397"/>
      <c r="AH10" s="397"/>
      <c r="AI10" s="397"/>
      <c r="AJ10" s="397"/>
      <c r="AK10" s="397"/>
      <c r="AL10" s="400"/>
      <c r="AM10" s="437" t="s">
        <v>112</v>
      </c>
      <c r="AN10" s="438"/>
      <c r="AO10" s="438"/>
      <c r="AP10" s="438"/>
      <c r="AQ10" s="438"/>
      <c r="AR10" s="438"/>
      <c r="AS10" s="438"/>
      <c r="AT10" s="439"/>
      <c r="AU10" s="440" t="s">
        <v>88</v>
      </c>
      <c r="AV10" s="441"/>
      <c r="AW10" s="441"/>
      <c r="AX10" s="441"/>
      <c r="AY10" s="442" t="s">
        <v>113</v>
      </c>
      <c r="AZ10" s="443"/>
      <c r="BA10" s="443"/>
      <c r="BB10" s="443"/>
      <c r="BC10" s="443"/>
      <c r="BD10" s="443"/>
      <c r="BE10" s="443"/>
      <c r="BF10" s="443"/>
      <c r="BG10" s="443"/>
      <c r="BH10" s="443"/>
      <c r="BI10" s="443"/>
      <c r="BJ10" s="443"/>
      <c r="BK10" s="443"/>
      <c r="BL10" s="443"/>
      <c r="BM10" s="444"/>
      <c r="BN10" s="408">
        <v>112500</v>
      </c>
      <c r="BO10" s="409"/>
      <c r="BP10" s="409"/>
      <c r="BQ10" s="409"/>
      <c r="BR10" s="409"/>
      <c r="BS10" s="409"/>
      <c r="BT10" s="409"/>
      <c r="BU10" s="410"/>
      <c r="BV10" s="408">
        <v>504</v>
      </c>
      <c r="BW10" s="409"/>
      <c r="BX10" s="409"/>
      <c r="BY10" s="409"/>
      <c r="BZ10" s="409"/>
      <c r="CA10" s="409"/>
      <c r="CB10" s="409"/>
      <c r="CC10" s="410"/>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02"/>
      <c r="C11" s="403"/>
      <c r="D11" s="403"/>
      <c r="E11" s="403"/>
      <c r="F11" s="403"/>
      <c r="G11" s="403"/>
      <c r="H11" s="403"/>
      <c r="I11" s="403"/>
      <c r="J11" s="403"/>
      <c r="K11" s="451"/>
      <c r="L11" s="462" t="s">
        <v>115</v>
      </c>
      <c r="M11" s="463"/>
      <c r="N11" s="463"/>
      <c r="O11" s="463"/>
      <c r="P11" s="463"/>
      <c r="Q11" s="464"/>
      <c r="R11" s="465" t="s">
        <v>116</v>
      </c>
      <c r="S11" s="466"/>
      <c r="T11" s="466"/>
      <c r="U11" s="466"/>
      <c r="V11" s="467"/>
      <c r="W11" s="396"/>
      <c r="X11" s="397"/>
      <c r="Y11" s="397"/>
      <c r="Z11" s="397"/>
      <c r="AA11" s="397"/>
      <c r="AB11" s="397"/>
      <c r="AC11" s="397"/>
      <c r="AD11" s="397"/>
      <c r="AE11" s="397"/>
      <c r="AF11" s="397"/>
      <c r="AG11" s="397"/>
      <c r="AH11" s="397"/>
      <c r="AI11" s="397"/>
      <c r="AJ11" s="397"/>
      <c r="AK11" s="397"/>
      <c r="AL11" s="400"/>
      <c r="AM11" s="437" t="s">
        <v>117</v>
      </c>
      <c r="AN11" s="438"/>
      <c r="AO11" s="438"/>
      <c r="AP11" s="438"/>
      <c r="AQ11" s="438"/>
      <c r="AR11" s="438"/>
      <c r="AS11" s="438"/>
      <c r="AT11" s="439"/>
      <c r="AU11" s="440" t="s">
        <v>88</v>
      </c>
      <c r="AV11" s="441"/>
      <c r="AW11" s="441"/>
      <c r="AX11" s="441"/>
      <c r="AY11" s="442" t="s">
        <v>118</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119</v>
      </c>
      <c r="CE11" s="412"/>
      <c r="CF11" s="412"/>
      <c r="CG11" s="412"/>
      <c r="CH11" s="412"/>
      <c r="CI11" s="412"/>
      <c r="CJ11" s="412"/>
      <c r="CK11" s="412"/>
      <c r="CL11" s="412"/>
      <c r="CM11" s="412"/>
      <c r="CN11" s="412"/>
      <c r="CO11" s="412"/>
      <c r="CP11" s="412"/>
      <c r="CQ11" s="412"/>
      <c r="CR11" s="412"/>
      <c r="CS11" s="413"/>
      <c r="CT11" s="448" t="s">
        <v>120</v>
      </c>
      <c r="CU11" s="449"/>
      <c r="CV11" s="449"/>
      <c r="CW11" s="449"/>
      <c r="CX11" s="449"/>
      <c r="CY11" s="449"/>
      <c r="CZ11" s="449"/>
      <c r="DA11" s="450"/>
      <c r="DB11" s="448" t="s">
        <v>120</v>
      </c>
      <c r="DC11" s="449"/>
      <c r="DD11" s="449"/>
      <c r="DE11" s="449"/>
      <c r="DF11" s="449"/>
      <c r="DG11" s="449"/>
      <c r="DH11" s="449"/>
      <c r="DI11" s="450"/>
      <c r="DJ11" s="165"/>
      <c r="DK11" s="165"/>
      <c r="DL11" s="165"/>
      <c r="DM11" s="165"/>
      <c r="DN11" s="165"/>
      <c r="DO11" s="165"/>
    </row>
    <row r="12" spans="1:119" ht="18.75" customHeight="1">
      <c r="A12" s="166"/>
      <c r="B12" s="468" t="s">
        <v>121</v>
      </c>
      <c r="C12" s="469"/>
      <c r="D12" s="469"/>
      <c r="E12" s="469"/>
      <c r="F12" s="469"/>
      <c r="G12" s="469"/>
      <c r="H12" s="469"/>
      <c r="I12" s="469"/>
      <c r="J12" s="469"/>
      <c r="K12" s="470"/>
      <c r="L12" s="477" t="s">
        <v>122</v>
      </c>
      <c r="M12" s="478"/>
      <c r="N12" s="478"/>
      <c r="O12" s="478"/>
      <c r="P12" s="478"/>
      <c r="Q12" s="479"/>
      <c r="R12" s="480">
        <v>44206</v>
      </c>
      <c r="S12" s="481"/>
      <c r="T12" s="481"/>
      <c r="U12" s="481"/>
      <c r="V12" s="482"/>
      <c r="W12" s="483" t="s">
        <v>1</v>
      </c>
      <c r="X12" s="441"/>
      <c r="Y12" s="441"/>
      <c r="Z12" s="441"/>
      <c r="AA12" s="441"/>
      <c r="AB12" s="484"/>
      <c r="AC12" s="440" t="s">
        <v>123</v>
      </c>
      <c r="AD12" s="441"/>
      <c r="AE12" s="441"/>
      <c r="AF12" s="441"/>
      <c r="AG12" s="484"/>
      <c r="AH12" s="440" t="s">
        <v>124</v>
      </c>
      <c r="AI12" s="441"/>
      <c r="AJ12" s="441"/>
      <c r="AK12" s="441"/>
      <c r="AL12" s="485"/>
      <c r="AM12" s="437" t="s">
        <v>125</v>
      </c>
      <c r="AN12" s="438"/>
      <c r="AO12" s="438"/>
      <c r="AP12" s="438"/>
      <c r="AQ12" s="438"/>
      <c r="AR12" s="438"/>
      <c r="AS12" s="438"/>
      <c r="AT12" s="439"/>
      <c r="AU12" s="440" t="s">
        <v>126</v>
      </c>
      <c r="AV12" s="441"/>
      <c r="AW12" s="441"/>
      <c r="AX12" s="441"/>
      <c r="AY12" s="442" t="s">
        <v>127</v>
      </c>
      <c r="AZ12" s="443"/>
      <c r="BA12" s="443"/>
      <c r="BB12" s="443"/>
      <c r="BC12" s="443"/>
      <c r="BD12" s="443"/>
      <c r="BE12" s="443"/>
      <c r="BF12" s="443"/>
      <c r="BG12" s="443"/>
      <c r="BH12" s="443"/>
      <c r="BI12" s="443"/>
      <c r="BJ12" s="443"/>
      <c r="BK12" s="443"/>
      <c r="BL12" s="443"/>
      <c r="BM12" s="444"/>
      <c r="BN12" s="408">
        <v>101000</v>
      </c>
      <c r="BO12" s="409"/>
      <c r="BP12" s="409"/>
      <c r="BQ12" s="409"/>
      <c r="BR12" s="409"/>
      <c r="BS12" s="409"/>
      <c r="BT12" s="409"/>
      <c r="BU12" s="410"/>
      <c r="BV12" s="408">
        <v>190000</v>
      </c>
      <c r="BW12" s="409"/>
      <c r="BX12" s="409"/>
      <c r="BY12" s="409"/>
      <c r="BZ12" s="409"/>
      <c r="CA12" s="409"/>
      <c r="CB12" s="409"/>
      <c r="CC12" s="410"/>
      <c r="CD12" s="411" t="s">
        <v>128</v>
      </c>
      <c r="CE12" s="412"/>
      <c r="CF12" s="412"/>
      <c r="CG12" s="412"/>
      <c r="CH12" s="412"/>
      <c r="CI12" s="412"/>
      <c r="CJ12" s="412"/>
      <c r="CK12" s="412"/>
      <c r="CL12" s="412"/>
      <c r="CM12" s="412"/>
      <c r="CN12" s="412"/>
      <c r="CO12" s="412"/>
      <c r="CP12" s="412"/>
      <c r="CQ12" s="412"/>
      <c r="CR12" s="412"/>
      <c r="CS12" s="413"/>
      <c r="CT12" s="448" t="s">
        <v>120</v>
      </c>
      <c r="CU12" s="449"/>
      <c r="CV12" s="449"/>
      <c r="CW12" s="449"/>
      <c r="CX12" s="449"/>
      <c r="CY12" s="449"/>
      <c r="CZ12" s="449"/>
      <c r="DA12" s="450"/>
      <c r="DB12" s="448" t="s">
        <v>120</v>
      </c>
      <c r="DC12" s="449"/>
      <c r="DD12" s="449"/>
      <c r="DE12" s="449"/>
      <c r="DF12" s="449"/>
      <c r="DG12" s="449"/>
      <c r="DH12" s="449"/>
      <c r="DI12" s="450"/>
      <c r="DJ12" s="165"/>
      <c r="DK12" s="165"/>
      <c r="DL12" s="165"/>
      <c r="DM12" s="165"/>
      <c r="DN12" s="165"/>
      <c r="DO12" s="165"/>
    </row>
    <row r="13" spans="1:119" ht="18.75" customHeight="1">
      <c r="A13" s="166"/>
      <c r="B13" s="471"/>
      <c r="C13" s="472"/>
      <c r="D13" s="472"/>
      <c r="E13" s="472"/>
      <c r="F13" s="472"/>
      <c r="G13" s="472"/>
      <c r="H13" s="472"/>
      <c r="I13" s="472"/>
      <c r="J13" s="472"/>
      <c r="K13" s="473"/>
      <c r="L13" s="176"/>
      <c r="M13" s="496" t="s">
        <v>129</v>
      </c>
      <c r="N13" s="497"/>
      <c r="O13" s="497"/>
      <c r="P13" s="497"/>
      <c r="Q13" s="498"/>
      <c r="R13" s="489">
        <v>43992</v>
      </c>
      <c r="S13" s="490"/>
      <c r="T13" s="490"/>
      <c r="U13" s="490"/>
      <c r="V13" s="491"/>
      <c r="W13" s="424" t="s">
        <v>130</v>
      </c>
      <c r="X13" s="425"/>
      <c r="Y13" s="425"/>
      <c r="Z13" s="425"/>
      <c r="AA13" s="425"/>
      <c r="AB13" s="415"/>
      <c r="AC13" s="459">
        <v>886</v>
      </c>
      <c r="AD13" s="460"/>
      <c r="AE13" s="460"/>
      <c r="AF13" s="460"/>
      <c r="AG13" s="499"/>
      <c r="AH13" s="459">
        <v>1028</v>
      </c>
      <c r="AI13" s="460"/>
      <c r="AJ13" s="460"/>
      <c r="AK13" s="460"/>
      <c r="AL13" s="461"/>
      <c r="AM13" s="437" t="s">
        <v>131</v>
      </c>
      <c r="AN13" s="438"/>
      <c r="AO13" s="438"/>
      <c r="AP13" s="438"/>
      <c r="AQ13" s="438"/>
      <c r="AR13" s="438"/>
      <c r="AS13" s="438"/>
      <c r="AT13" s="439"/>
      <c r="AU13" s="440" t="s">
        <v>132</v>
      </c>
      <c r="AV13" s="441"/>
      <c r="AW13" s="441"/>
      <c r="AX13" s="441"/>
      <c r="AY13" s="442" t="s">
        <v>133</v>
      </c>
      <c r="AZ13" s="443"/>
      <c r="BA13" s="443"/>
      <c r="BB13" s="443"/>
      <c r="BC13" s="443"/>
      <c r="BD13" s="443"/>
      <c r="BE13" s="443"/>
      <c r="BF13" s="443"/>
      <c r="BG13" s="443"/>
      <c r="BH13" s="443"/>
      <c r="BI13" s="443"/>
      <c r="BJ13" s="443"/>
      <c r="BK13" s="443"/>
      <c r="BL13" s="443"/>
      <c r="BM13" s="444"/>
      <c r="BN13" s="408">
        <v>-152461</v>
      </c>
      <c r="BO13" s="409"/>
      <c r="BP13" s="409"/>
      <c r="BQ13" s="409"/>
      <c r="BR13" s="409"/>
      <c r="BS13" s="409"/>
      <c r="BT13" s="409"/>
      <c r="BU13" s="410"/>
      <c r="BV13" s="408">
        <v>-175923</v>
      </c>
      <c r="BW13" s="409"/>
      <c r="BX13" s="409"/>
      <c r="BY13" s="409"/>
      <c r="BZ13" s="409"/>
      <c r="CA13" s="409"/>
      <c r="CB13" s="409"/>
      <c r="CC13" s="410"/>
      <c r="CD13" s="411" t="s">
        <v>134</v>
      </c>
      <c r="CE13" s="412"/>
      <c r="CF13" s="412"/>
      <c r="CG13" s="412"/>
      <c r="CH13" s="412"/>
      <c r="CI13" s="412"/>
      <c r="CJ13" s="412"/>
      <c r="CK13" s="412"/>
      <c r="CL13" s="412"/>
      <c r="CM13" s="412"/>
      <c r="CN13" s="412"/>
      <c r="CO13" s="412"/>
      <c r="CP13" s="412"/>
      <c r="CQ13" s="412"/>
      <c r="CR13" s="412"/>
      <c r="CS13" s="413"/>
      <c r="CT13" s="405">
        <v>7.8</v>
      </c>
      <c r="CU13" s="406"/>
      <c r="CV13" s="406"/>
      <c r="CW13" s="406"/>
      <c r="CX13" s="406"/>
      <c r="CY13" s="406"/>
      <c r="CZ13" s="406"/>
      <c r="DA13" s="407"/>
      <c r="DB13" s="405">
        <v>7.5</v>
      </c>
      <c r="DC13" s="406"/>
      <c r="DD13" s="406"/>
      <c r="DE13" s="406"/>
      <c r="DF13" s="406"/>
      <c r="DG13" s="406"/>
      <c r="DH13" s="406"/>
      <c r="DI13" s="407"/>
      <c r="DJ13" s="165"/>
      <c r="DK13" s="165"/>
      <c r="DL13" s="165"/>
      <c r="DM13" s="165"/>
      <c r="DN13" s="165"/>
      <c r="DO13" s="165"/>
    </row>
    <row r="14" spans="1:119" ht="18.75" customHeight="1" thickBot="1">
      <c r="A14" s="166"/>
      <c r="B14" s="471"/>
      <c r="C14" s="472"/>
      <c r="D14" s="472"/>
      <c r="E14" s="472"/>
      <c r="F14" s="472"/>
      <c r="G14" s="472"/>
      <c r="H14" s="472"/>
      <c r="I14" s="472"/>
      <c r="J14" s="472"/>
      <c r="K14" s="473"/>
      <c r="L14" s="486" t="s">
        <v>135</v>
      </c>
      <c r="M14" s="487"/>
      <c r="N14" s="487"/>
      <c r="O14" s="487"/>
      <c r="P14" s="487"/>
      <c r="Q14" s="488"/>
      <c r="R14" s="489">
        <v>44858</v>
      </c>
      <c r="S14" s="490"/>
      <c r="T14" s="490"/>
      <c r="U14" s="490"/>
      <c r="V14" s="491"/>
      <c r="W14" s="398"/>
      <c r="X14" s="399"/>
      <c r="Y14" s="399"/>
      <c r="Z14" s="399"/>
      <c r="AA14" s="399"/>
      <c r="AB14" s="388"/>
      <c r="AC14" s="492">
        <v>4.3</v>
      </c>
      <c r="AD14" s="493"/>
      <c r="AE14" s="493"/>
      <c r="AF14" s="493"/>
      <c r="AG14" s="494"/>
      <c r="AH14" s="492">
        <v>4.9000000000000004</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136</v>
      </c>
      <c r="CE14" s="501"/>
      <c r="CF14" s="501"/>
      <c r="CG14" s="501"/>
      <c r="CH14" s="501"/>
      <c r="CI14" s="501"/>
      <c r="CJ14" s="501"/>
      <c r="CK14" s="501"/>
      <c r="CL14" s="501"/>
      <c r="CM14" s="501"/>
      <c r="CN14" s="501"/>
      <c r="CO14" s="501"/>
      <c r="CP14" s="501"/>
      <c r="CQ14" s="501"/>
      <c r="CR14" s="501"/>
      <c r="CS14" s="502"/>
      <c r="CT14" s="503">
        <v>105.2</v>
      </c>
      <c r="CU14" s="504"/>
      <c r="CV14" s="504"/>
      <c r="CW14" s="504"/>
      <c r="CX14" s="504"/>
      <c r="CY14" s="504"/>
      <c r="CZ14" s="504"/>
      <c r="DA14" s="505"/>
      <c r="DB14" s="503">
        <v>102.7</v>
      </c>
      <c r="DC14" s="504"/>
      <c r="DD14" s="504"/>
      <c r="DE14" s="504"/>
      <c r="DF14" s="504"/>
      <c r="DG14" s="504"/>
      <c r="DH14" s="504"/>
      <c r="DI14" s="505"/>
      <c r="DJ14" s="165"/>
      <c r="DK14" s="165"/>
      <c r="DL14" s="165"/>
      <c r="DM14" s="165"/>
      <c r="DN14" s="165"/>
      <c r="DO14" s="165"/>
    </row>
    <row r="15" spans="1:119" ht="18.75" customHeight="1">
      <c r="A15" s="166"/>
      <c r="B15" s="471"/>
      <c r="C15" s="472"/>
      <c r="D15" s="472"/>
      <c r="E15" s="472"/>
      <c r="F15" s="472"/>
      <c r="G15" s="472"/>
      <c r="H15" s="472"/>
      <c r="I15" s="472"/>
      <c r="J15" s="472"/>
      <c r="K15" s="473"/>
      <c r="L15" s="176"/>
      <c r="M15" s="496" t="s">
        <v>137</v>
      </c>
      <c r="N15" s="497"/>
      <c r="O15" s="497"/>
      <c r="P15" s="497"/>
      <c r="Q15" s="498"/>
      <c r="R15" s="489">
        <v>44616</v>
      </c>
      <c r="S15" s="490"/>
      <c r="T15" s="490"/>
      <c r="U15" s="490"/>
      <c r="V15" s="491"/>
      <c r="W15" s="424" t="s">
        <v>138</v>
      </c>
      <c r="X15" s="425"/>
      <c r="Y15" s="425"/>
      <c r="Z15" s="425"/>
      <c r="AA15" s="425"/>
      <c r="AB15" s="415"/>
      <c r="AC15" s="459">
        <v>8737</v>
      </c>
      <c r="AD15" s="460"/>
      <c r="AE15" s="460"/>
      <c r="AF15" s="460"/>
      <c r="AG15" s="499"/>
      <c r="AH15" s="459">
        <v>9110</v>
      </c>
      <c r="AI15" s="460"/>
      <c r="AJ15" s="460"/>
      <c r="AK15" s="460"/>
      <c r="AL15" s="461"/>
      <c r="AM15" s="437"/>
      <c r="AN15" s="438"/>
      <c r="AO15" s="438"/>
      <c r="AP15" s="438"/>
      <c r="AQ15" s="438"/>
      <c r="AR15" s="438"/>
      <c r="AS15" s="438"/>
      <c r="AT15" s="439"/>
      <c r="AU15" s="440"/>
      <c r="AV15" s="441"/>
      <c r="AW15" s="441"/>
      <c r="AX15" s="441"/>
      <c r="AY15" s="368" t="s">
        <v>139</v>
      </c>
      <c r="AZ15" s="369"/>
      <c r="BA15" s="369"/>
      <c r="BB15" s="369"/>
      <c r="BC15" s="369"/>
      <c r="BD15" s="369"/>
      <c r="BE15" s="369"/>
      <c r="BF15" s="369"/>
      <c r="BG15" s="369"/>
      <c r="BH15" s="369"/>
      <c r="BI15" s="369"/>
      <c r="BJ15" s="369"/>
      <c r="BK15" s="369"/>
      <c r="BL15" s="369"/>
      <c r="BM15" s="370"/>
      <c r="BN15" s="371">
        <v>5326131</v>
      </c>
      <c r="BO15" s="372"/>
      <c r="BP15" s="372"/>
      <c r="BQ15" s="372"/>
      <c r="BR15" s="372"/>
      <c r="BS15" s="372"/>
      <c r="BT15" s="372"/>
      <c r="BU15" s="373"/>
      <c r="BV15" s="371">
        <v>5251511</v>
      </c>
      <c r="BW15" s="372"/>
      <c r="BX15" s="372"/>
      <c r="BY15" s="372"/>
      <c r="BZ15" s="372"/>
      <c r="CA15" s="372"/>
      <c r="CB15" s="372"/>
      <c r="CC15" s="373"/>
      <c r="CD15" s="506" t="s">
        <v>140</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471"/>
      <c r="C16" s="472"/>
      <c r="D16" s="472"/>
      <c r="E16" s="472"/>
      <c r="F16" s="472"/>
      <c r="G16" s="472"/>
      <c r="H16" s="472"/>
      <c r="I16" s="472"/>
      <c r="J16" s="472"/>
      <c r="K16" s="473"/>
      <c r="L16" s="486" t="s">
        <v>141</v>
      </c>
      <c r="M16" s="517"/>
      <c r="N16" s="517"/>
      <c r="O16" s="517"/>
      <c r="P16" s="517"/>
      <c r="Q16" s="518"/>
      <c r="R16" s="509" t="s">
        <v>142</v>
      </c>
      <c r="S16" s="510"/>
      <c r="T16" s="510"/>
      <c r="U16" s="510"/>
      <c r="V16" s="511"/>
      <c r="W16" s="398"/>
      <c r="X16" s="399"/>
      <c r="Y16" s="399"/>
      <c r="Z16" s="399"/>
      <c r="AA16" s="399"/>
      <c r="AB16" s="388"/>
      <c r="AC16" s="492">
        <v>42.6</v>
      </c>
      <c r="AD16" s="493"/>
      <c r="AE16" s="493"/>
      <c r="AF16" s="493"/>
      <c r="AG16" s="494"/>
      <c r="AH16" s="492">
        <v>43.5</v>
      </c>
      <c r="AI16" s="493"/>
      <c r="AJ16" s="493"/>
      <c r="AK16" s="493"/>
      <c r="AL16" s="495"/>
      <c r="AM16" s="437"/>
      <c r="AN16" s="438"/>
      <c r="AO16" s="438"/>
      <c r="AP16" s="438"/>
      <c r="AQ16" s="438"/>
      <c r="AR16" s="438"/>
      <c r="AS16" s="438"/>
      <c r="AT16" s="439"/>
      <c r="AU16" s="440"/>
      <c r="AV16" s="441"/>
      <c r="AW16" s="441"/>
      <c r="AX16" s="441"/>
      <c r="AY16" s="442" t="s">
        <v>143</v>
      </c>
      <c r="AZ16" s="443"/>
      <c r="BA16" s="443"/>
      <c r="BB16" s="443"/>
      <c r="BC16" s="443"/>
      <c r="BD16" s="443"/>
      <c r="BE16" s="443"/>
      <c r="BF16" s="443"/>
      <c r="BG16" s="443"/>
      <c r="BH16" s="443"/>
      <c r="BI16" s="443"/>
      <c r="BJ16" s="443"/>
      <c r="BK16" s="443"/>
      <c r="BL16" s="443"/>
      <c r="BM16" s="444"/>
      <c r="BN16" s="408">
        <v>7809665</v>
      </c>
      <c r="BO16" s="409"/>
      <c r="BP16" s="409"/>
      <c r="BQ16" s="409"/>
      <c r="BR16" s="409"/>
      <c r="BS16" s="409"/>
      <c r="BT16" s="409"/>
      <c r="BU16" s="410"/>
      <c r="BV16" s="408">
        <v>7841213</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c r="A17" s="166"/>
      <c r="B17" s="474"/>
      <c r="C17" s="475"/>
      <c r="D17" s="475"/>
      <c r="E17" s="475"/>
      <c r="F17" s="475"/>
      <c r="G17" s="475"/>
      <c r="H17" s="475"/>
      <c r="I17" s="475"/>
      <c r="J17" s="475"/>
      <c r="K17" s="476"/>
      <c r="L17" s="181"/>
      <c r="M17" s="512" t="s">
        <v>144</v>
      </c>
      <c r="N17" s="513"/>
      <c r="O17" s="513"/>
      <c r="P17" s="513"/>
      <c r="Q17" s="514"/>
      <c r="R17" s="509" t="s">
        <v>145</v>
      </c>
      <c r="S17" s="510"/>
      <c r="T17" s="510"/>
      <c r="U17" s="510"/>
      <c r="V17" s="511"/>
      <c r="W17" s="424" t="s">
        <v>146</v>
      </c>
      <c r="X17" s="425"/>
      <c r="Y17" s="425"/>
      <c r="Z17" s="425"/>
      <c r="AA17" s="425"/>
      <c r="AB17" s="415"/>
      <c r="AC17" s="459">
        <v>10880</v>
      </c>
      <c r="AD17" s="460"/>
      <c r="AE17" s="460"/>
      <c r="AF17" s="460"/>
      <c r="AG17" s="499"/>
      <c r="AH17" s="459">
        <v>10800</v>
      </c>
      <c r="AI17" s="460"/>
      <c r="AJ17" s="460"/>
      <c r="AK17" s="460"/>
      <c r="AL17" s="461"/>
      <c r="AM17" s="437"/>
      <c r="AN17" s="438"/>
      <c r="AO17" s="438"/>
      <c r="AP17" s="438"/>
      <c r="AQ17" s="438"/>
      <c r="AR17" s="438"/>
      <c r="AS17" s="438"/>
      <c r="AT17" s="439"/>
      <c r="AU17" s="440"/>
      <c r="AV17" s="441"/>
      <c r="AW17" s="441"/>
      <c r="AX17" s="441"/>
      <c r="AY17" s="442" t="s">
        <v>147</v>
      </c>
      <c r="AZ17" s="443"/>
      <c r="BA17" s="443"/>
      <c r="BB17" s="443"/>
      <c r="BC17" s="443"/>
      <c r="BD17" s="443"/>
      <c r="BE17" s="443"/>
      <c r="BF17" s="443"/>
      <c r="BG17" s="443"/>
      <c r="BH17" s="443"/>
      <c r="BI17" s="443"/>
      <c r="BJ17" s="443"/>
      <c r="BK17" s="443"/>
      <c r="BL17" s="443"/>
      <c r="BM17" s="444"/>
      <c r="BN17" s="408">
        <v>6793943</v>
      </c>
      <c r="BO17" s="409"/>
      <c r="BP17" s="409"/>
      <c r="BQ17" s="409"/>
      <c r="BR17" s="409"/>
      <c r="BS17" s="409"/>
      <c r="BT17" s="409"/>
      <c r="BU17" s="410"/>
      <c r="BV17" s="408">
        <v>6690533</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c r="A18" s="166"/>
      <c r="B18" s="519" t="s">
        <v>148</v>
      </c>
      <c r="C18" s="451"/>
      <c r="D18" s="451"/>
      <c r="E18" s="520"/>
      <c r="F18" s="520"/>
      <c r="G18" s="520"/>
      <c r="H18" s="520"/>
      <c r="I18" s="520"/>
      <c r="J18" s="520"/>
      <c r="K18" s="520"/>
      <c r="L18" s="521">
        <v>186.8</v>
      </c>
      <c r="M18" s="521"/>
      <c r="N18" s="521"/>
      <c r="O18" s="521"/>
      <c r="P18" s="521"/>
      <c r="Q18" s="521"/>
      <c r="R18" s="522"/>
      <c r="S18" s="522"/>
      <c r="T18" s="522"/>
      <c r="U18" s="522"/>
      <c r="V18" s="523"/>
      <c r="W18" s="426"/>
      <c r="X18" s="427"/>
      <c r="Y18" s="427"/>
      <c r="Z18" s="427"/>
      <c r="AA18" s="427"/>
      <c r="AB18" s="418"/>
      <c r="AC18" s="524">
        <v>53.1</v>
      </c>
      <c r="AD18" s="525"/>
      <c r="AE18" s="525"/>
      <c r="AF18" s="525"/>
      <c r="AG18" s="526"/>
      <c r="AH18" s="524">
        <v>51.6</v>
      </c>
      <c r="AI18" s="525"/>
      <c r="AJ18" s="525"/>
      <c r="AK18" s="525"/>
      <c r="AL18" s="527"/>
      <c r="AM18" s="437"/>
      <c r="AN18" s="438"/>
      <c r="AO18" s="438"/>
      <c r="AP18" s="438"/>
      <c r="AQ18" s="438"/>
      <c r="AR18" s="438"/>
      <c r="AS18" s="438"/>
      <c r="AT18" s="439"/>
      <c r="AU18" s="440"/>
      <c r="AV18" s="441"/>
      <c r="AW18" s="441"/>
      <c r="AX18" s="441"/>
      <c r="AY18" s="442" t="s">
        <v>149</v>
      </c>
      <c r="AZ18" s="443"/>
      <c r="BA18" s="443"/>
      <c r="BB18" s="443"/>
      <c r="BC18" s="443"/>
      <c r="BD18" s="443"/>
      <c r="BE18" s="443"/>
      <c r="BF18" s="443"/>
      <c r="BG18" s="443"/>
      <c r="BH18" s="443"/>
      <c r="BI18" s="443"/>
      <c r="BJ18" s="443"/>
      <c r="BK18" s="443"/>
      <c r="BL18" s="443"/>
      <c r="BM18" s="444"/>
      <c r="BN18" s="408">
        <v>9595123</v>
      </c>
      <c r="BO18" s="409"/>
      <c r="BP18" s="409"/>
      <c r="BQ18" s="409"/>
      <c r="BR18" s="409"/>
      <c r="BS18" s="409"/>
      <c r="BT18" s="409"/>
      <c r="BU18" s="410"/>
      <c r="BV18" s="408">
        <v>9260158</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c r="A19" s="166"/>
      <c r="B19" s="519" t="s">
        <v>150</v>
      </c>
      <c r="C19" s="451"/>
      <c r="D19" s="451"/>
      <c r="E19" s="520"/>
      <c r="F19" s="520"/>
      <c r="G19" s="520"/>
      <c r="H19" s="520"/>
      <c r="I19" s="520"/>
      <c r="J19" s="520"/>
      <c r="K19" s="520"/>
      <c r="L19" s="528">
        <v>238</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151</v>
      </c>
      <c r="AZ19" s="443"/>
      <c r="BA19" s="443"/>
      <c r="BB19" s="443"/>
      <c r="BC19" s="443"/>
      <c r="BD19" s="443"/>
      <c r="BE19" s="443"/>
      <c r="BF19" s="443"/>
      <c r="BG19" s="443"/>
      <c r="BH19" s="443"/>
      <c r="BI19" s="443"/>
      <c r="BJ19" s="443"/>
      <c r="BK19" s="443"/>
      <c r="BL19" s="443"/>
      <c r="BM19" s="444"/>
      <c r="BN19" s="408">
        <v>13193921</v>
      </c>
      <c r="BO19" s="409"/>
      <c r="BP19" s="409"/>
      <c r="BQ19" s="409"/>
      <c r="BR19" s="409"/>
      <c r="BS19" s="409"/>
      <c r="BT19" s="409"/>
      <c r="BU19" s="410"/>
      <c r="BV19" s="408">
        <v>12985289</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c r="A20" s="166"/>
      <c r="B20" s="519" t="s">
        <v>152</v>
      </c>
      <c r="C20" s="451"/>
      <c r="D20" s="451"/>
      <c r="E20" s="520"/>
      <c r="F20" s="520"/>
      <c r="G20" s="520"/>
      <c r="H20" s="520"/>
      <c r="I20" s="520"/>
      <c r="J20" s="520"/>
      <c r="K20" s="520"/>
      <c r="L20" s="528">
        <v>16871</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c r="A21" s="166"/>
      <c r="B21" s="539" t="s">
        <v>153</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c r="A22" s="166"/>
      <c r="B22" s="542" t="s">
        <v>154</v>
      </c>
      <c r="C22" s="543"/>
      <c r="D22" s="544"/>
      <c r="E22" s="420" t="s">
        <v>1</v>
      </c>
      <c r="F22" s="425"/>
      <c r="G22" s="425"/>
      <c r="H22" s="425"/>
      <c r="I22" s="425"/>
      <c r="J22" s="425"/>
      <c r="K22" s="415"/>
      <c r="L22" s="420" t="s">
        <v>155</v>
      </c>
      <c r="M22" s="425"/>
      <c r="N22" s="425"/>
      <c r="O22" s="425"/>
      <c r="P22" s="415"/>
      <c r="Q22" s="551" t="s">
        <v>156</v>
      </c>
      <c r="R22" s="552"/>
      <c r="S22" s="552"/>
      <c r="T22" s="552"/>
      <c r="U22" s="552"/>
      <c r="V22" s="553"/>
      <c r="W22" s="557" t="s">
        <v>157</v>
      </c>
      <c r="X22" s="543"/>
      <c r="Y22" s="544"/>
      <c r="Z22" s="420" t="s">
        <v>1</v>
      </c>
      <c r="AA22" s="425"/>
      <c r="AB22" s="425"/>
      <c r="AC22" s="425"/>
      <c r="AD22" s="425"/>
      <c r="AE22" s="425"/>
      <c r="AF22" s="425"/>
      <c r="AG22" s="415"/>
      <c r="AH22" s="570" t="s">
        <v>158</v>
      </c>
      <c r="AI22" s="425"/>
      <c r="AJ22" s="425"/>
      <c r="AK22" s="425"/>
      <c r="AL22" s="415"/>
      <c r="AM22" s="570" t="s">
        <v>159</v>
      </c>
      <c r="AN22" s="571"/>
      <c r="AO22" s="571"/>
      <c r="AP22" s="571"/>
      <c r="AQ22" s="571"/>
      <c r="AR22" s="572"/>
      <c r="AS22" s="551" t="s">
        <v>156</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160</v>
      </c>
      <c r="AZ23" s="369"/>
      <c r="BA23" s="369"/>
      <c r="BB23" s="369"/>
      <c r="BC23" s="369"/>
      <c r="BD23" s="369"/>
      <c r="BE23" s="369"/>
      <c r="BF23" s="369"/>
      <c r="BG23" s="369"/>
      <c r="BH23" s="369"/>
      <c r="BI23" s="369"/>
      <c r="BJ23" s="369"/>
      <c r="BK23" s="369"/>
      <c r="BL23" s="369"/>
      <c r="BM23" s="370"/>
      <c r="BN23" s="408">
        <v>21190905</v>
      </c>
      <c r="BO23" s="409"/>
      <c r="BP23" s="409"/>
      <c r="BQ23" s="409"/>
      <c r="BR23" s="409"/>
      <c r="BS23" s="409"/>
      <c r="BT23" s="409"/>
      <c r="BU23" s="410"/>
      <c r="BV23" s="408">
        <v>20593930</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c r="A24" s="166"/>
      <c r="B24" s="545"/>
      <c r="C24" s="546"/>
      <c r="D24" s="547"/>
      <c r="E24" s="458" t="s">
        <v>161</v>
      </c>
      <c r="F24" s="438"/>
      <c r="G24" s="438"/>
      <c r="H24" s="438"/>
      <c r="I24" s="438"/>
      <c r="J24" s="438"/>
      <c r="K24" s="439"/>
      <c r="L24" s="459">
        <v>1</v>
      </c>
      <c r="M24" s="460"/>
      <c r="N24" s="460"/>
      <c r="O24" s="460"/>
      <c r="P24" s="499"/>
      <c r="Q24" s="459">
        <v>8700</v>
      </c>
      <c r="R24" s="460"/>
      <c r="S24" s="460"/>
      <c r="T24" s="460"/>
      <c r="U24" s="460"/>
      <c r="V24" s="499"/>
      <c r="W24" s="558"/>
      <c r="X24" s="546"/>
      <c r="Y24" s="547"/>
      <c r="Z24" s="458" t="s">
        <v>162</v>
      </c>
      <c r="AA24" s="438"/>
      <c r="AB24" s="438"/>
      <c r="AC24" s="438"/>
      <c r="AD24" s="438"/>
      <c r="AE24" s="438"/>
      <c r="AF24" s="438"/>
      <c r="AG24" s="439"/>
      <c r="AH24" s="459">
        <v>329</v>
      </c>
      <c r="AI24" s="460"/>
      <c r="AJ24" s="460"/>
      <c r="AK24" s="460"/>
      <c r="AL24" s="499"/>
      <c r="AM24" s="459">
        <v>1003779</v>
      </c>
      <c r="AN24" s="460"/>
      <c r="AO24" s="460"/>
      <c r="AP24" s="460"/>
      <c r="AQ24" s="460"/>
      <c r="AR24" s="499"/>
      <c r="AS24" s="459">
        <v>3051</v>
      </c>
      <c r="AT24" s="460"/>
      <c r="AU24" s="460"/>
      <c r="AV24" s="460"/>
      <c r="AW24" s="460"/>
      <c r="AX24" s="461"/>
      <c r="AY24" s="578" t="s">
        <v>163</v>
      </c>
      <c r="AZ24" s="579"/>
      <c r="BA24" s="579"/>
      <c r="BB24" s="579"/>
      <c r="BC24" s="579"/>
      <c r="BD24" s="579"/>
      <c r="BE24" s="579"/>
      <c r="BF24" s="579"/>
      <c r="BG24" s="579"/>
      <c r="BH24" s="579"/>
      <c r="BI24" s="579"/>
      <c r="BJ24" s="579"/>
      <c r="BK24" s="579"/>
      <c r="BL24" s="579"/>
      <c r="BM24" s="580"/>
      <c r="BN24" s="408">
        <v>14012419</v>
      </c>
      <c r="BO24" s="409"/>
      <c r="BP24" s="409"/>
      <c r="BQ24" s="409"/>
      <c r="BR24" s="409"/>
      <c r="BS24" s="409"/>
      <c r="BT24" s="409"/>
      <c r="BU24" s="410"/>
      <c r="BV24" s="408">
        <v>14132012</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c r="A25" s="166"/>
      <c r="B25" s="545"/>
      <c r="C25" s="546"/>
      <c r="D25" s="547"/>
      <c r="E25" s="458" t="s">
        <v>164</v>
      </c>
      <c r="F25" s="438"/>
      <c r="G25" s="438"/>
      <c r="H25" s="438"/>
      <c r="I25" s="438"/>
      <c r="J25" s="438"/>
      <c r="K25" s="439"/>
      <c r="L25" s="459">
        <v>1</v>
      </c>
      <c r="M25" s="460"/>
      <c r="N25" s="460"/>
      <c r="O25" s="460"/>
      <c r="P25" s="499"/>
      <c r="Q25" s="459">
        <v>7140</v>
      </c>
      <c r="R25" s="460"/>
      <c r="S25" s="460"/>
      <c r="T25" s="460"/>
      <c r="U25" s="460"/>
      <c r="V25" s="499"/>
      <c r="W25" s="558"/>
      <c r="X25" s="546"/>
      <c r="Y25" s="547"/>
      <c r="Z25" s="458" t="s">
        <v>165</v>
      </c>
      <c r="AA25" s="438"/>
      <c r="AB25" s="438"/>
      <c r="AC25" s="438"/>
      <c r="AD25" s="438"/>
      <c r="AE25" s="438"/>
      <c r="AF25" s="438"/>
      <c r="AG25" s="439"/>
      <c r="AH25" s="459">
        <v>82</v>
      </c>
      <c r="AI25" s="460"/>
      <c r="AJ25" s="460"/>
      <c r="AK25" s="460"/>
      <c r="AL25" s="499"/>
      <c r="AM25" s="459">
        <v>263384</v>
      </c>
      <c r="AN25" s="460"/>
      <c r="AO25" s="460"/>
      <c r="AP25" s="460"/>
      <c r="AQ25" s="460"/>
      <c r="AR25" s="499"/>
      <c r="AS25" s="459">
        <v>3212</v>
      </c>
      <c r="AT25" s="460"/>
      <c r="AU25" s="460"/>
      <c r="AV25" s="460"/>
      <c r="AW25" s="460"/>
      <c r="AX25" s="461"/>
      <c r="AY25" s="368" t="s">
        <v>166</v>
      </c>
      <c r="AZ25" s="369"/>
      <c r="BA25" s="369"/>
      <c r="BB25" s="369"/>
      <c r="BC25" s="369"/>
      <c r="BD25" s="369"/>
      <c r="BE25" s="369"/>
      <c r="BF25" s="369"/>
      <c r="BG25" s="369"/>
      <c r="BH25" s="369"/>
      <c r="BI25" s="369"/>
      <c r="BJ25" s="369"/>
      <c r="BK25" s="369"/>
      <c r="BL25" s="369"/>
      <c r="BM25" s="370"/>
      <c r="BN25" s="371">
        <v>3313033</v>
      </c>
      <c r="BO25" s="372"/>
      <c r="BP25" s="372"/>
      <c r="BQ25" s="372"/>
      <c r="BR25" s="372"/>
      <c r="BS25" s="372"/>
      <c r="BT25" s="372"/>
      <c r="BU25" s="373"/>
      <c r="BV25" s="371">
        <v>832915</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c r="A26" s="166"/>
      <c r="B26" s="545"/>
      <c r="C26" s="546"/>
      <c r="D26" s="547"/>
      <c r="E26" s="458" t="s">
        <v>167</v>
      </c>
      <c r="F26" s="438"/>
      <c r="G26" s="438"/>
      <c r="H26" s="438"/>
      <c r="I26" s="438"/>
      <c r="J26" s="438"/>
      <c r="K26" s="439"/>
      <c r="L26" s="459">
        <v>1</v>
      </c>
      <c r="M26" s="460"/>
      <c r="N26" s="460"/>
      <c r="O26" s="460"/>
      <c r="P26" s="499"/>
      <c r="Q26" s="459">
        <v>6510</v>
      </c>
      <c r="R26" s="460"/>
      <c r="S26" s="460"/>
      <c r="T26" s="460"/>
      <c r="U26" s="460"/>
      <c r="V26" s="499"/>
      <c r="W26" s="558"/>
      <c r="X26" s="546"/>
      <c r="Y26" s="547"/>
      <c r="Z26" s="458" t="s">
        <v>168</v>
      </c>
      <c r="AA26" s="568"/>
      <c r="AB26" s="568"/>
      <c r="AC26" s="568"/>
      <c r="AD26" s="568"/>
      <c r="AE26" s="568"/>
      <c r="AF26" s="568"/>
      <c r="AG26" s="569"/>
      <c r="AH26" s="459">
        <v>19</v>
      </c>
      <c r="AI26" s="460"/>
      <c r="AJ26" s="460"/>
      <c r="AK26" s="460"/>
      <c r="AL26" s="499"/>
      <c r="AM26" s="459">
        <v>56088</v>
      </c>
      <c r="AN26" s="460"/>
      <c r="AO26" s="460"/>
      <c r="AP26" s="460"/>
      <c r="AQ26" s="460"/>
      <c r="AR26" s="499"/>
      <c r="AS26" s="459">
        <v>2952</v>
      </c>
      <c r="AT26" s="460"/>
      <c r="AU26" s="460"/>
      <c r="AV26" s="460"/>
      <c r="AW26" s="460"/>
      <c r="AX26" s="461"/>
      <c r="AY26" s="411" t="s">
        <v>169</v>
      </c>
      <c r="AZ26" s="412"/>
      <c r="BA26" s="412"/>
      <c r="BB26" s="412"/>
      <c r="BC26" s="412"/>
      <c r="BD26" s="412"/>
      <c r="BE26" s="412"/>
      <c r="BF26" s="412"/>
      <c r="BG26" s="412"/>
      <c r="BH26" s="412"/>
      <c r="BI26" s="412"/>
      <c r="BJ26" s="412"/>
      <c r="BK26" s="412"/>
      <c r="BL26" s="412"/>
      <c r="BM26" s="413"/>
      <c r="BN26" s="408" t="s">
        <v>120</v>
      </c>
      <c r="BO26" s="409"/>
      <c r="BP26" s="409"/>
      <c r="BQ26" s="409"/>
      <c r="BR26" s="409"/>
      <c r="BS26" s="409"/>
      <c r="BT26" s="409"/>
      <c r="BU26" s="410"/>
      <c r="BV26" s="408" t="s">
        <v>170</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c r="A27" s="166"/>
      <c r="B27" s="545"/>
      <c r="C27" s="546"/>
      <c r="D27" s="547"/>
      <c r="E27" s="458" t="s">
        <v>171</v>
      </c>
      <c r="F27" s="438"/>
      <c r="G27" s="438"/>
      <c r="H27" s="438"/>
      <c r="I27" s="438"/>
      <c r="J27" s="438"/>
      <c r="K27" s="439"/>
      <c r="L27" s="459">
        <v>1</v>
      </c>
      <c r="M27" s="460"/>
      <c r="N27" s="460"/>
      <c r="O27" s="460"/>
      <c r="P27" s="499"/>
      <c r="Q27" s="459">
        <v>4610</v>
      </c>
      <c r="R27" s="460"/>
      <c r="S27" s="460"/>
      <c r="T27" s="460"/>
      <c r="U27" s="460"/>
      <c r="V27" s="499"/>
      <c r="W27" s="558"/>
      <c r="X27" s="546"/>
      <c r="Y27" s="547"/>
      <c r="Z27" s="458" t="s">
        <v>172</v>
      </c>
      <c r="AA27" s="438"/>
      <c r="AB27" s="438"/>
      <c r="AC27" s="438"/>
      <c r="AD27" s="438"/>
      <c r="AE27" s="438"/>
      <c r="AF27" s="438"/>
      <c r="AG27" s="439"/>
      <c r="AH27" s="459" t="s">
        <v>170</v>
      </c>
      <c r="AI27" s="460"/>
      <c r="AJ27" s="460"/>
      <c r="AK27" s="460"/>
      <c r="AL27" s="499"/>
      <c r="AM27" s="459" t="s">
        <v>170</v>
      </c>
      <c r="AN27" s="460"/>
      <c r="AO27" s="460"/>
      <c r="AP27" s="460"/>
      <c r="AQ27" s="460"/>
      <c r="AR27" s="499"/>
      <c r="AS27" s="459" t="s">
        <v>170</v>
      </c>
      <c r="AT27" s="460"/>
      <c r="AU27" s="460"/>
      <c r="AV27" s="460"/>
      <c r="AW27" s="460"/>
      <c r="AX27" s="461"/>
      <c r="AY27" s="500" t="s">
        <v>173</v>
      </c>
      <c r="AZ27" s="501"/>
      <c r="BA27" s="501"/>
      <c r="BB27" s="501"/>
      <c r="BC27" s="501"/>
      <c r="BD27" s="501"/>
      <c r="BE27" s="501"/>
      <c r="BF27" s="501"/>
      <c r="BG27" s="501"/>
      <c r="BH27" s="501"/>
      <c r="BI27" s="501"/>
      <c r="BJ27" s="501"/>
      <c r="BK27" s="501"/>
      <c r="BL27" s="501"/>
      <c r="BM27" s="502"/>
      <c r="BN27" s="581">
        <v>728200</v>
      </c>
      <c r="BO27" s="582"/>
      <c r="BP27" s="582"/>
      <c r="BQ27" s="582"/>
      <c r="BR27" s="582"/>
      <c r="BS27" s="582"/>
      <c r="BT27" s="582"/>
      <c r="BU27" s="583"/>
      <c r="BV27" s="581">
        <v>728200</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c r="A28" s="166"/>
      <c r="B28" s="545"/>
      <c r="C28" s="546"/>
      <c r="D28" s="547"/>
      <c r="E28" s="458" t="s">
        <v>174</v>
      </c>
      <c r="F28" s="438"/>
      <c r="G28" s="438"/>
      <c r="H28" s="438"/>
      <c r="I28" s="438"/>
      <c r="J28" s="438"/>
      <c r="K28" s="439"/>
      <c r="L28" s="459">
        <v>1</v>
      </c>
      <c r="M28" s="460"/>
      <c r="N28" s="460"/>
      <c r="O28" s="460"/>
      <c r="P28" s="499"/>
      <c r="Q28" s="459">
        <v>4130</v>
      </c>
      <c r="R28" s="460"/>
      <c r="S28" s="460"/>
      <c r="T28" s="460"/>
      <c r="U28" s="460"/>
      <c r="V28" s="499"/>
      <c r="W28" s="558"/>
      <c r="X28" s="546"/>
      <c r="Y28" s="547"/>
      <c r="Z28" s="458" t="s">
        <v>175</v>
      </c>
      <c r="AA28" s="438"/>
      <c r="AB28" s="438"/>
      <c r="AC28" s="438"/>
      <c r="AD28" s="438"/>
      <c r="AE28" s="438"/>
      <c r="AF28" s="438"/>
      <c r="AG28" s="439"/>
      <c r="AH28" s="459" t="s">
        <v>176</v>
      </c>
      <c r="AI28" s="460"/>
      <c r="AJ28" s="460"/>
      <c r="AK28" s="460"/>
      <c r="AL28" s="499"/>
      <c r="AM28" s="459" t="s">
        <v>177</v>
      </c>
      <c r="AN28" s="460"/>
      <c r="AO28" s="460"/>
      <c r="AP28" s="460"/>
      <c r="AQ28" s="460"/>
      <c r="AR28" s="499"/>
      <c r="AS28" s="459" t="s">
        <v>170</v>
      </c>
      <c r="AT28" s="460"/>
      <c r="AU28" s="460"/>
      <c r="AV28" s="460"/>
      <c r="AW28" s="460"/>
      <c r="AX28" s="461"/>
      <c r="AY28" s="584" t="s">
        <v>178</v>
      </c>
      <c r="AZ28" s="585"/>
      <c r="BA28" s="585"/>
      <c r="BB28" s="586"/>
      <c r="BC28" s="368" t="s">
        <v>42</v>
      </c>
      <c r="BD28" s="369"/>
      <c r="BE28" s="369"/>
      <c r="BF28" s="369"/>
      <c r="BG28" s="369"/>
      <c r="BH28" s="369"/>
      <c r="BI28" s="369"/>
      <c r="BJ28" s="369"/>
      <c r="BK28" s="369"/>
      <c r="BL28" s="369"/>
      <c r="BM28" s="370"/>
      <c r="BN28" s="371">
        <v>2347114</v>
      </c>
      <c r="BO28" s="372"/>
      <c r="BP28" s="372"/>
      <c r="BQ28" s="372"/>
      <c r="BR28" s="372"/>
      <c r="BS28" s="372"/>
      <c r="BT28" s="372"/>
      <c r="BU28" s="373"/>
      <c r="BV28" s="371">
        <v>2335614</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c r="A29" s="166"/>
      <c r="B29" s="545"/>
      <c r="C29" s="546"/>
      <c r="D29" s="547"/>
      <c r="E29" s="458" t="s">
        <v>179</v>
      </c>
      <c r="F29" s="438"/>
      <c r="G29" s="438"/>
      <c r="H29" s="438"/>
      <c r="I29" s="438"/>
      <c r="J29" s="438"/>
      <c r="K29" s="439"/>
      <c r="L29" s="459">
        <v>17</v>
      </c>
      <c r="M29" s="460"/>
      <c r="N29" s="460"/>
      <c r="O29" s="460"/>
      <c r="P29" s="499"/>
      <c r="Q29" s="459">
        <v>3910</v>
      </c>
      <c r="R29" s="460"/>
      <c r="S29" s="460"/>
      <c r="T29" s="460"/>
      <c r="U29" s="460"/>
      <c r="V29" s="499"/>
      <c r="W29" s="559"/>
      <c r="X29" s="560"/>
      <c r="Y29" s="561"/>
      <c r="Z29" s="458" t="s">
        <v>180</v>
      </c>
      <c r="AA29" s="438"/>
      <c r="AB29" s="438"/>
      <c r="AC29" s="438"/>
      <c r="AD29" s="438"/>
      <c r="AE29" s="438"/>
      <c r="AF29" s="438"/>
      <c r="AG29" s="439"/>
      <c r="AH29" s="459">
        <v>329</v>
      </c>
      <c r="AI29" s="460"/>
      <c r="AJ29" s="460"/>
      <c r="AK29" s="460"/>
      <c r="AL29" s="499"/>
      <c r="AM29" s="459">
        <v>1003779</v>
      </c>
      <c r="AN29" s="460"/>
      <c r="AO29" s="460"/>
      <c r="AP29" s="460"/>
      <c r="AQ29" s="460"/>
      <c r="AR29" s="499"/>
      <c r="AS29" s="459">
        <v>3051</v>
      </c>
      <c r="AT29" s="460"/>
      <c r="AU29" s="460"/>
      <c r="AV29" s="460"/>
      <c r="AW29" s="460"/>
      <c r="AX29" s="461"/>
      <c r="AY29" s="587"/>
      <c r="AZ29" s="588"/>
      <c r="BA29" s="588"/>
      <c r="BB29" s="589"/>
      <c r="BC29" s="442" t="s">
        <v>181</v>
      </c>
      <c r="BD29" s="443"/>
      <c r="BE29" s="443"/>
      <c r="BF29" s="443"/>
      <c r="BG29" s="443"/>
      <c r="BH29" s="443"/>
      <c r="BI29" s="443"/>
      <c r="BJ29" s="443"/>
      <c r="BK29" s="443"/>
      <c r="BL29" s="443"/>
      <c r="BM29" s="444"/>
      <c r="BN29" s="408">
        <v>167784</v>
      </c>
      <c r="BO29" s="409"/>
      <c r="BP29" s="409"/>
      <c r="BQ29" s="409"/>
      <c r="BR29" s="409"/>
      <c r="BS29" s="409"/>
      <c r="BT29" s="409"/>
      <c r="BU29" s="410"/>
      <c r="BV29" s="408">
        <v>128783</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182</v>
      </c>
      <c r="X30" s="566"/>
      <c r="Y30" s="566"/>
      <c r="Z30" s="566"/>
      <c r="AA30" s="566"/>
      <c r="AB30" s="566"/>
      <c r="AC30" s="566"/>
      <c r="AD30" s="566"/>
      <c r="AE30" s="566"/>
      <c r="AF30" s="566"/>
      <c r="AG30" s="567"/>
      <c r="AH30" s="524">
        <v>96.9</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3304764</v>
      </c>
      <c r="BO30" s="582"/>
      <c r="BP30" s="582"/>
      <c r="BQ30" s="582"/>
      <c r="BR30" s="582"/>
      <c r="BS30" s="582"/>
      <c r="BT30" s="582"/>
      <c r="BU30" s="583"/>
      <c r="BV30" s="581">
        <v>3666172</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32" t="s">
        <v>189</v>
      </c>
      <c r="D33" s="432"/>
      <c r="E33" s="397" t="s">
        <v>190</v>
      </c>
      <c r="F33" s="397"/>
      <c r="G33" s="397"/>
      <c r="H33" s="397"/>
      <c r="I33" s="397"/>
      <c r="J33" s="397"/>
      <c r="K33" s="397"/>
      <c r="L33" s="397"/>
      <c r="M33" s="397"/>
      <c r="N33" s="397"/>
      <c r="O33" s="397"/>
      <c r="P33" s="397"/>
      <c r="Q33" s="397"/>
      <c r="R33" s="397"/>
      <c r="S33" s="397"/>
      <c r="T33" s="195"/>
      <c r="U33" s="432" t="s">
        <v>191</v>
      </c>
      <c r="V33" s="432"/>
      <c r="W33" s="397" t="s">
        <v>192</v>
      </c>
      <c r="X33" s="397"/>
      <c r="Y33" s="397"/>
      <c r="Z33" s="397"/>
      <c r="AA33" s="397"/>
      <c r="AB33" s="397"/>
      <c r="AC33" s="397"/>
      <c r="AD33" s="397"/>
      <c r="AE33" s="397"/>
      <c r="AF33" s="397"/>
      <c r="AG33" s="397"/>
      <c r="AH33" s="397"/>
      <c r="AI33" s="397"/>
      <c r="AJ33" s="397"/>
      <c r="AK33" s="397"/>
      <c r="AL33" s="195"/>
      <c r="AM33" s="432" t="s">
        <v>191</v>
      </c>
      <c r="AN33" s="432"/>
      <c r="AO33" s="397" t="s">
        <v>192</v>
      </c>
      <c r="AP33" s="397"/>
      <c r="AQ33" s="397"/>
      <c r="AR33" s="397"/>
      <c r="AS33" s="397"/>
      <c r="AT33" s="397"/>
      <c r="AU33" s="397"/>
      <c r="AV33" s="397"/>
      <c r="AW33" s="397"/>
      <c r="AX33" s="397"/>
      <c r="AY33" s="397"/>
      <c r="AZ33" s="397"/>
      <c r="BA33" s="397"/>
      <c r="BB33" s="397"/>
      <c r="BC33" s="397"/>
      <c r="BD33" s="196"/>
      <c r="BE33" s="397" t="s">
        <v>193</v>
      </c>
      <c r="BF33" s="397"/>
      <c r="BG33" s="397" t="s">
        <v>194</v>
      </c>
      <c r="BH33" s="397"/>
      <c r="BI33" s="397"/>
      <c r="BJ33" s="397"/>
      <c r="BK33" s="397"/>
      <c r="BL33" s="397"/>
      <c r="BM33" s="397"/>
      <c r="BN33" s="397"/>
      <c r="BO33" s="397"/>
      <c r="BP33" s="397"/>
      <c r="BQ33" s="397"/>
      <c r="BR33" s="397"/>
      <c r="BS33" s="397"/>
      <c r="BT33" s="397"/>
      <c r="BU33" s="397"/>
      <c r="BV33" s="196"/>
      <c r="BW33" s="432" t="s">
        <v>193</v>
      </c>
      <c r="BX33" s="432"/>
      <c r="BY33" s="397" t="s">
        <v>195</v>
      </c>
      <c r="BZ33" s="397"/>
      <c r="CA33" s="397"/>
      <c r="CB33" s="397"/>
      <c r="CC33" s="397"/>
      <c r="CD33" s="397"/>
      <c r="CE33" s="397"/>
      <c r="CF33" s="397"/>
      <c r="CG33" s="397"/>
      <c r="CH33" s="397"/>
      <c r="CI33" s="397"/>
      <c r="CJ33" s="397"/>
      <c r="CK33" s="397"/>
      <c r="CL33" s="397"/>
      <c r="CM33" s="397"/>
      <c r="CN33" s="195"/>
      <c r="CO33" s="432" t="s">
        <v>189</v>
      </c>
      <c r="CP33" s="432"/>
      <c r="CQ33" s="397" t="s">
        <v>196</v>
      </c>
      <c r="CR33" s="397"/>
      <c r="CS33" s="397"/>
      <c r="CT33" s="397"/>
      <c r="CU33" s="397"/>
      <c r="CV33" s="397"/>
      <c r="CW33" s="397"/>
      <c r="CX33" s="397"/>
      <c r="CY33" s="397"/>
      <c r="CZ33" s="397"/>
      <c r="DA33" s="397"/>
      <c r="DB33" s="397"/>
      <c r="DC33" s="397"/>
      <c r="DD33" s="397"/>
      <c r="DE33" s="397"/>
      <c r="DF33" s="195"/>
      <c r="DG33" s="593" t="s">
        <v>197</v>
      </c>
      <c r="DH33" s="593"/>
      <c r="DI33" s="197"/>
      <c r="DJ33" s="165"/>
      <c r="DK33" s="165"/>
      <c r="DL33" s="165"/>
      <c r="DM33" s="165"/>
      <c r="DN33" s="165"/>
      <c r="DO33" s="165"/>
    </row>
    <row r="34" spans="1:119" ht="32.25" customHeight="1">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3</v>
      </c>
      <c r="V34" s="594"/>
      <c r="W34" s="595" t="str">
        <f>IF('各会計、関係団体の財政状況及び健全化判断比率'!B28="","",'各会計、関係団体の財政状況及び健全化判断比率'!B28)</f>
        <v>北茨城市国民健康保険事業特別会計</v>
      </c>
      <c r="X34" s="595"/>
      <c r="Y34" s="595"/>
      <c r="Z34" s="595"/>
      <c r="AA34" s="595"/>
      <c r="AB34" s="595"/>
      <c r="AC34" s="595"/>
      <c r="AD34" s="595"/>
      <c r="AE34" s="595"/>
      <c r="AF34" s="595"/>
      <c r="AG34" s="595"/>
      <c r="AH34" s="595"/>
      <c r="AI34" s="595"/>
      <c r="AJ34" s="595"/>
      <c r="AK34" s="595"/>
      <c r="AL34" s="193"/>
      <c r="AM34" s="594">
        <f>IF(AO34="","",MAX(C34:D43,U34:V43)+1)</f>
        <v>7</v>
      </c>
      <c r="AN34" s="594"/>
      <c r="AO34" s="595" t="str">
        <f>IF('各会計、関係団体の財政状況及び健全化判断比率'!B32="","",'各会計、関係団体の財政状況及び健全化判断比率'!B32)</f>
        <v>北茨城市水道事業会計</v>
      </c>
      <c r="AP34" s="595"/>
      <c r="AQ34" s="595"/>
      <c r="AR34" s="595"/>
      <c r="AS34" s="595"/>
      <c r="AT34" s="595"/>
      <c r="AU34" s="595"/>
      <c r="AV34" s="595"/>
      <c r="AW34" s="595"/>
      <c r="AX34" s="595"/>
      <c r="AY34" s="595"/>
      <c r="AZ34" s="595"/>
      <c r="BA34" s="595"/>
      <c r="BB34" s="595"/>
      <c r="BC34" s="595"/>
      <c r="BD34" s="193"/>
      <c r="BE34" s="594">
        <f>IF(BG34="","",MAX(C34:D43,U34:V43,AM34:AN43)+1)</f>
        <v>10</v>
      </c>
      <c r="BF34" s="594"/>
      <c r="BG34" s="595" t="str">
        <f>IF('各会計、関係団体の財政状況及び健全化判断比率'!B35="","",'各会計、関係団体の財政状況及び健全化判断比率'!B35)</f>
        <v>北茨城市公共下水道事業特別会計</v>
      </c>
      <c r="BH34" s="595"/>
      <c r="BI34" s="595"/>
      <c r="BJ34" s="595"/>
      <c r="BK34" s="595"/>
      <c r="BL34" s="595"/>
      <c r="BM34" s="595"/>
      <c r="BN34" s="595"/>
      <c r="BO34" s="595"/>
      <c r="BP34" s="595"/>
      <c r="BQ34" s="595"/>
      <c r="BR34" s="595"/>
      <c r="BS34" s="595"/>
      <c r="BT34" s="595"/>
      <c r="BU34" s="595"/>
      <c r="BV34" s="193"/>
      <c r="BW34" s="594">
        <f>IF(BY34="","",MAX(C34:D43,U34:V43,AM34:AN43,BE34:BF43)+1)</f>
        <v>12</v>
      </c>
      <c r="BX34" s="594"/>
      <c r="BY34" s="595" t="str">
        <f>IF('各会計、関係団体の財政状況及び健全化判断比率'!B68="","",'各会計、関係団体の財政状況及び健全化判断比率'!B68)</f>
        <v>茨城県市町村総合事務組合（一般会計）</v>
      </c>
      <c r="BZ34" s="595"/>
      <c r="CA34" s="595"/>
      <c r="CB34" s="595"/>
      <c r="CC34" s="595"/>
      <c r="CD34" s="595"/>
      <c r="CE34" s="595"/>
      <c r="CF34" s="595"/>
      <c r="CG34" s="595"/>
      <c r="CH34" s="595"/>
      <c r="CI34" s="595"/>
      <c r="CJ34" s="595"/>
      <c r="CK34" s="595"/>
      <c r="CL34" s="595"/>
      <c r="CM34" s="595"/>
      <c r="CN34" s="193"/>
      <c r="CO34" s="594">
        <f>IF(CQ34="","",MAX(C34:D43,U34:V43,AM34:AN43,BE34:BF43,BW34:BX43)+1)</f>
        <v>19</v>
      </c>
      <c r="CP34" s="594"/>
      <c r="CQ34" s="595" t="str">
        <f>IF('各会計、関係団体の財政状況及び健全化判断比率'!BS7="","",'各会計、関係団体の財政状況及び健全化判断比率'!BS7)</f>
        <v>北茨城市開発公社</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c r="A35" s="166"/>
      <c r="B35" s="192"/>
      <c r="C35" s="594">
        <f>IF(E35="","",C34+1)</f>
        <v>2</v>
      </c>
      <c r="D35" s="594"/>
      <c r="E35" s="595" t="str">
        <f>IF('各会計、関係団体の財政状況及び健全化判断比率'!B8="","",'各会計、関係団体の財政状況及び健全化判断比率'!B8)</f>
        <v>北茨城市水沼診療所特別会計</v>
      </c>
      <c r="F35" s="595"/>
      <c r="G35" s="595"/>
      <c r="H35" s="595"/>
      <c r="I35" s="595"/>
      <c r="J35" s="595"/>
      <c r="K35" s="595"/>
      <c r="L35" s="595"/>
      <c r="M35" s="595"/>
      <c r="N35" s="595"/>
      <c r="O35" s="595"/>
      <c r="P35" s="595"/>
      <c r="Q35" s="595"/>
      <c r="R35" s="595"/>
      <c r="S35" s="595"/>
      <c r="T35" s="193"/>
      <c r="U35" s="594">
        <f>IF(W35="","",U34+1)</f>
        <v>4</v>
      </c>
      <c r="V35" s="594"/>
      <c r="W35" s="595" t="str">
        <f>IF('各会計、関係団体の財政状況及び健全化判断比率'!B29="","",'各会計、関係団体の財政状況及び健全化判断比率'!B29)</f>
        <v>北茨城市介護保険事業特別会計（保険事業勘定）</v>
      </c>
      <c r="X35" s="595"/>
      <c r="Y35" s="595"/>
      <c r="Z35" s="595"/>
      <c r="AA35" s="595"/>
      <c r="AB35" s="595"/>
      <c r="AC35" s="595"/>
      <c r="AD35" s="595"/>
      <c r="AE35" s="595"/>
      <c r="AF35" s="595"/>
      <c r="AG35" s="595"/>
      <c r="AH35" s="595"/>
      <c r="AI35" s="595"/>
      <c r="AJ35" s="595"/>
      <c r="AK35" s="595"/>
      <c r="AL35" s="193"/>
      <c r="AM35" s="594">
        <f t="shared" ref="AM35:AM43" si="0">IF(AO35="","",AM34+1)</f>
        <v>8</v>
      </c>
      <c r="AN35" s="594"/>
      <c r="AO35" s="595" t="str">
        <f>IF('各会計、関係団体の財政状況及び健全化判断比率'!B33="","",'各会計、関係団体の財政状況及び健全化判断比率'!B33)</f>
        <v>北茨城市工業用水道事業会計</v>
      </c>
      <c r="AP35" s="595"/>
      <c r="AQ35" s="595"/>
      <c r="AR35" s="595"/>
      <c r="AS35" s="595"/>
      <c r="AT35" s="595"/>
      <c r="AU35" s="595"/>
      <c r="AV35" s="595"/>
      <c r="AW35" s="595"/>
      <c r="AX35" s="595"/>
      <c r="AY35" s="595"/>
      <c r="AZ35" s="595"/>
      <c r="BA35" s="595"/>
      <c r="BB35" s="595"/>
      <c r="BC35" s="595"/>
      <c r="BD35" s="193"/>
      <c r="BE35" s="594">
        <f t="shared" ref="BE35:BE43" si="1">IF(BG35="","",BE34+1)</f>
        <v>11</v>
      </c>
      <c r="BF35" s="594"/>
      <c r="BG35" s="595" t="str">
        <f>IF('各会計、関係団体の財政状況及び健全化判断比率'!B36="","",'各会計、関係団体の財政状況及び健全化判断比率'!B36)</f>
        <v>北茨城市漁業集落排水事業特別会計</v>
      </c>
      <c r="BH35" s="595"/>
      <c r="BI35" s="595"/>
      <c r="BJ35" s="595"/>
      <c r="BK35" s="595"/>
      <c r="BL35" s="595"/>
      <c r="BM35" s="595"/>
      <c r="BN35" s="595"/>
      <c r="BO35" s="595"/>
      <c r="BP35" s="595"/>
      <c r="BQ35" s="595"/>
      <c r="BR35" s="595"/>
      <c r="BS35" s="595"/>
      <c r="BT35" s="595"/>
      <c r="BU35" s="595"/>
      <c r="BV35" s="193"/>
      <c r="BW35" s="594">
        <f t="shared" ref="BW35:BW43" si="2">IF(BY35="","",BW34+1)</f>
        <v>13</v>
      </c>
      <c r="BX35" s="594"/>
      <c r="BY35" s="595" t="str">
        <f>IF('各会計、関係団体の財政状況及び健全化判断比率'!B69="","",'各会計、関係団体の財政状況及び健全化判断比率'!B69)</f>
        <v>茨城県市町村総合事務組合（県民交通災害共済事業特別会計）</v>
      </c>
      <c r="BZ35" s="595"/>
      <c r="CA35" s="595"/>
      <c r="CB35" s="595"/>
      <c r="CC35" s="595"/>
      <c r="CD35" s="595"/>
      <c r="CE35" s="595"/>
      <c r="CF35" s="595"/>
      <c r="CG35" s="595"/>
      <c r="CH35" s="595"/>
      <c r="CI35" s="595"/>
      <c r="CJ35" s="595"/>
      <c r="CK35" s="595"/>
      <c r="CL35" s="595"/>
      <c r="CM35" s="595"/>
      <c r="CN35" s="193"/>
      <c r="CO35" s="594">
        <f t="shared" ref="CO35:CO43" si="3">IF(CQ35="","",CO34+1)</f>
        <v>20</v>
      </c>
      <c r="CP35" s="594"/>
      <c r="CQ35" s="595" t="str">
        <f>IF('各会計、関係団体の財政状況及び健全化判断比率'!BS8="","",'各会計、関係団体の財政状況及び健全化判断比率'!BS8)</f>
        <v>茜平ふれあい財団</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c r="A36" s="166"/>
      <c r="B36" s="192"/>
      <c r="C36" s="594" t="str">
        <f>IF(E36="","",C35+1)</f>
        <v/>
      </c>
      <c r="D36" s="594"/>
      <c r="E36" s="595" t="str">
        <f>IF('各会計、関係団体の財政状況及び健全化判断比率'!B9="","",'各会計、関係団体の財政状況及び健全化判断比率'!B9)</f>
        <v/>
      </c>
      <c r="F36" s="595"/>
      <c r="G36" s="595"/>
      <c r="H36" s="595"/>
      <c r="I36" s="595"/>
      <c r="J36" s="595"/>
      <c r="K36" s="595"/>
      <c r="L36" s="595"/>
      <c r="M36" s="595"/>
      <c r="N36" s="595"/>
      <c r="O36" s="595"/>
      <c r="P36" s="595"/>
      <c r="Q36" s="595"/>
      <c r="R36" s="595"/>
      <c r="S36" s="595"/>
      <c r="T36" s="193"/>
      <c r="U36" s="594">
        <f t="shared" ref="U36:U43" si="4">IF(W36="","",U35+1)</f>
        <v>5</v>
      </c>
      <c r="V36" s="594"/>
      <c r="W36" s="595" t="str">
        <f>IF('各会計、関係団体の財政状況及び健全化判断比率'!B30="","",'各会計、関係団体の財政状況及び健全化判断比率'!B30)</f>
        <v>北茨城市介護保険事業特別会計（介護サービス事業勘定）</v>
      </c>
      <c r="X36" s="595"/>
      <c r="Y36" s="595"/>
      <c r="Z36" s="595"/>
      <c r="AA36" s="595"/>
      <c r="AB36" s="595"/>
      <c r="AC36" s="595"/>
      <c r="AD36" s="595"/>
      <c r="AE36" s="595"/>
      <c r="AF36" s="595"/>
      <c r="AG36" s="595"/>
      <c r="AH36" s="595"/>
      <c r="AI36" s="595"/>
      <c r="AJ36" s="595"/>
      <c r="AK36" s="595"/>
      <c r="AL36" s="193"/>
      <c r="AM36" s="594">
        <f t="shared" si="0"/>
        <v>9</v>
      </c>
      <c r="AN36" s="594"/>
      <c r="AO36" s="595" t="str">
        <f>IF('各会計、関係団体の財政状況及び健全化判断比率'!B34="","",'各会計、関係団体の財政状況及び健全化判断比率'!B34)</f>
        <v>北茨城市民病院事業会計</v>
      </c>
      <c r="AP36" s="595"/>
      <c r="AQ36" s="595"/>
      <c r="AR36" s="595"/>
      <c r="AS36" s="595"/>
      <c r="AT36" s="595"/>
      <c r="AU36" s="595"/>
      <c r="AV36" s="595"/>
      <c r="AW36" s="595"/>
      <c r="AX36" s="595"/>
      <c r="AY36" s="595"/>
      <c r="AZ36" s="595"/>
      <c r="BA36" s="595"/>
      <c r="BB36" s="595"/>
      <c r="BC36" s="595"/>
      <c r="BD36" s="193"/>
      <c r="BE36" s="594" t="str">
        <f t="shared" si="1"/>
        <v/>
      </c>
      <c r="BF36" s="594"/>
      <c r="BG36" s="595"/>
      <c r="BH36" s="595"/>
      <c r="BI36" s="595"/>
      <c r="BJ36" s="595"/>
      <c r="BK36" s="595"/>
      <c r="BL36" s="595"/>
      <c r="BM36" s="595"/>
      <c r="BN36" s="595"/>
      <c r="BO36" s="595"/>
      <c r="BP36" s="595"/>
      <c r="BQ36" s="595"/>
      <c r="BR36" s="595"/>
      <c r="BS36" s="595"/>
      <c r="BT36" s="595"/>
      <c r="BU36" s="595"/>
      <c r="BV36" s="193"/>
      <c r="BW36" s="594">
        <f t="shared" si="2"/>
        <v>14</v>
      </c>
      <c r="BX36" s="594"/>
      <c r="BY36" s="595" t="str">
        <f>IF('各会計、関係団体の財政状況及び健全化判断比率'!B70="","",'各会計、関係団体の財政状況及び健全化判断比率'!B70)</f>
        <v>茨城租税債権管理機構</v>
      </c>
      <c r="BZ36" s="595"/>
      <c r="CA36" s="595"/>
      <c r="CB36" s="595"/>
      <c r="CC36" s="595"/>
      <c r="CD36" s="595"/>
      <c r="CE36" s="595"/>
      <c r="CF36" s="595"/>
      <c r="CG36" s="595"/>
      <c r="CH36" s="595"/>
      <c r="CI36" s="595"/>
      <c r="CJ36" s="595"/>
      <c r="CK36" s="595"/>
      <c r="CL36" s="595"/>
      <c r="CM36" s="595"/>
      <c r="CN36" s="193"/>
      <c r="CO36" s="594" t="str">
        <f t="shared" si="3"/>
        <v/>
      </c>
      <c r="CP36" s="594"/>
      <c r="CQ36" s="595" t="str">
        <f>IF('各会計、関係団体の財政状況及び健全化判断比率'!BS9="","",'各会計、関係団体の財政状況及び健全化判断比率'!BS9)</f>
        <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f t="shared" si="4"/>
        <v>6</v>
      </c>
      <c r="V37" s="594"/>
      <c r="W37" s="595" t="str">
        <f>IF('各会計、関係団体の財政状況及び健全化判断比率'!B31="","",'各会計、関係団体の財政状況及び健全化判断比率'!B31)</f>
        <v>北茨城市後期高齢者医療特別会計</v>
      </c>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f t="shared" si="2"/>
        <v>15</v>
      </c>
      <c r="BX37" s="594"/>
      <c r="BY37" s="595" t="str">
        <f>IF('各会計、関係団体の財政状況及び健全化判断比率'!B71="","",'各会計、関係団体の財政状況及び健全化判断比率'!B71)</f>
        <v>茨城県後期高齢者医療広域連合（一般会計）</v>
      </c>
      <c r="BZ37" s="595"/>
      <c r="CA37" s="595"/>
      <c r="CB37" s="595"/>
      <c r="CC37" s="595"/>
      <c r="CD37" s="595"/>
      <c r="CE37" s="595"/>
      <c r="CF37" s="595"/>
      <c r="CG37" s="595"/>
      <c r="CH37" s="595"/>
      <c r="CI37" s="595"/>
      <c r="CJ37" s="595"/>
      <c r="CK37" s="595"/>
      <c r="CL37" s="595"/>
      <c r="CM37" s="595"/>
      <c r="CN37" s="193"/>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f t="shared" si="2"/>
        <v>16</v>
      </c>
      <c r="BX38" s="594"/>
      <c r="BY38" s="595" t="str">
        <f>IF('各会計、関係団体の財政状況及び健全化判断比率'!B72="","",'各会計、関係団体の財政状況及び健全化判断比率'!B72)</f>
        <v>茨城県後期高齢者医療広域連合（後期高齢医療特別会計）</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17</v>
      </c>
      <c r="BX39" s="594"/>
      <c r="BY39" s="595" t="str">
        <f>IF('各会計、関係団体の財政状況及び健全化判断比率'!B73="","",'各会計、関係団体の財政状況及び健全化判断比率'!B73)</f>
        <v>高萩・北茨城広域工業用水道企業団</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f t="shared" si="2"/>
        <v>18</v>
      </c>
      <c r="BX40" s="594"/>
      <c r="BY40" s="595" t="str">
        <f>IF('各会計、関係団体の財政状況及び健全化判断比率'!B74="","",'各会計、関係団体の財政状況及び健全化判断比率'!B74)</f>
        <v>茨城北農業共済事務組合</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t="str">
        <f t="shared" si="2"/>
        <v/>
      </c>
      <c r="BX41" s="594"/>
      <c r="BY41" s="595" t="str">
        <f>IF('各会計、関係団体の財政状況及び健全化判断比率'!B75="","",'各会計、関係団体の財政状況及び健全化判断比率'!B75)</f>
        <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t="str">
        <f t="shared" si="2"/>
        <v/>
      </c>
      <c r="BX42" s="594"/>
      <c r="BY42" s="595" t="str">
        <f>IF('各会計、関係団体の財政状況及び健全化判断比率'!B76="","",'各会計、関係団体の財政状況及び健全化判断比率'!B76)</f>
        <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202</v>
      </c>
    </row>
    <row r="50" spans="5:5">
      <c r="E50" s="167" t="s">
        <v>203</v>
      </c>
    </row>
    <row r="51" spans="5:5">
      <c r="E51" s="167" t="s">
        <v>204</v>
      </c>
    </row>
    <row r="52" spans="5:5">
      <c r="E52" s="167" t="s">
        <v>205</v>
      </c>
    </row>
    <row r="53" spans="5:5">
      <c r="E53" s="167" t="s">
        <v>206</v>
      </c>
    </row>
    <row r="54" spans="5:5"/>
    <row r="55" spans="5:5"/>
    <row r="56" spans="5:5"/>
    <row r="57" spans="5:5" hidden="1"/>
    <row r="58" spans="5:5" hidden="1"/>
    <row r="59" spans="5:5" hidden="1"/>
  </sheetData>
  <sheetProtection algorithmName="SHA-512" hashValue="tBUVFruVUQw0yJfVLMVBRvwMtBFRKFg8jR4kI0fqnuaY24qkYM35tFruHREjghZf9kO0h0qXHYxxCGCUILg8+A==" saltValue="H1gVACnpIEfLyS02to+pB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540</v>
      </c>
      <c r="G33" s="29" t="s">
        <v>541</v>
      </c>
      <c r="H33" s="29" t="s">
        <v>542</v>
      </c>
      <c r="I33" s="29" t="s">
        <v>543</v>
      </c>
      <c r="J33" s="30" t="s">
        <v>544</v>
      </c>
      <c r="K33" s="22"/>
      <c r="L33" s="22"/>
      <c r="M33" s="22"/>
      <c r="N33" s="22"/>
      <c r="O33" s="22"/>
      <c r="P33" s="22"/>
    </row>
    <row r="34" spans="1:16" ht="39" customHeight="1">
      <c r="A34" s="22"/>
      <c r="B34" s="31"/>
      <c r="C34" s="1186" t="s">
        <v>548</v>
      </c>
      <c r="D34" s="1186"/>
      <c r="E34" s="1187"/>
      <c r="F34" s="32">
        <v>6.1</v>
      </c>
      <c r="G34" s="33">
        <v>6.72</v>
      </c>
      <c r="H34" s="33">
        <v>7.97</v>
      </c>
      <c r="I34" s="33">
        <v>9.16</v>
      </c>
      <c r="J34" s="34">
        <v>9.52</v>
      </c>
      <c r="K34" s="22"/>
      <c r="L34" s="22"/>
      <c r="M34" s="22"/>
      <c r="N34" s="22"/>
      <c r="O34" s="22"/>
      <c r="P34" s="22"/>
    </row>
    <row r="35" spans="1:16" ht="39" customHeight="1">
      <c r="A35" s="22"/>
      <c r="B35" s="35"/>
      <c r="C35" s="1180" t="s">
        <v>549</v>
      </c>
      <c r="D35" s="1181"/>
      <c r="E35" s="1182"/>
      <c r="F35" s="36">
        <v>6.36</v>
      </c>
      <c r="G35" s="37">
        <v>7.1</v>
      </c>
      <c r="H35" s="37">
        <v>8.1199999999999992</v>
      </c>
      <c r="I35" s="37">
        <v>8.3800000000000008</v>
      </c>
      <c r="J35" s="38">
        <v>6.78</v>
      </c>
      <c r="K35" s="22"/>
      <c r="L35" s="22"/>
      <c r="M35" s="22"/>
      <c r="N35" s="22"/>
      <c r="O35" s="22"/>
      <c r="P35" s="22"/>
    </row>
    <row r="36" spans="1:16" ht="39" customHeight="1">
      <c r="A36" s="22"/>
      <c r="B36" s="35"/>
      <c r="C36" s="1180" t="s">
        <v>550</v>
      </c>
      <c r="D36" s="1181"/>
      <c r="E36" s="1182"/>
      <c r="F36" s="36">
        <v>3.22</v>
      </c>
      <c r="G36" s="37">
        <v>3.32</v>
      </c>
      <c r="H36" s="37">
        <v>1.1399999999999999</v>
      </c>
      <c r="I36" s="37">
        <v>1.64</v>
      </c>
      <c r="J36" s="38">
        <v>3.42</v>
      </c>
      <c r="K36" s="22"/>
      <c r="L36" s="22"/>
      <c r="M36" s="22"/>
      <c r="N36" s="22"/>
      <c r="O36" s="22"/>
      <c r="P36" s="22"/>
    </row>
    <row r="37" spans="1:16" ht="39" customHeight="1">
      <c r="A37" s="22"/>
      <c r="B37" s="35"/>
      <c r="C37" s="1180" t="s">
        <v>551</v>
      </c>
      <c r="D37" s="1181"/>
      <c r="E37" s="1182"/>
      <c r="F37" s="36">
        <v>5.14</v>
      </c>
      <c r="G37" s="37">
        <v>4.79</v>
      </c>
      <c r="H37" s="37">
        <v>4.13</v>
      </c>
      <c r="I37" s="37">
        <v>3.76</v>
      </c>
      <c r="J37" s="38">
        <v>3.32</v>
      </c>
      <c r="K37" s="22"/>
      <c r="L37" s="22"/>
      <c r="M37" s="22"/>
      <c r="N37" s="22"/>
      <c r="O37" s="22"/>
      <c r="P37" s="22"/>
    </row>
    <row r="38" spans="1:16" ht="39" customHeight="1">
      <c r="A38" s="22"/>
      <c r="B38" s="35"/>
      <c r="C38" s="1180" t="s">
        <v>552</v>
      </c>
      <c r="D38" s="1181"/>
      <c r="E38" s="1182"/>
      <c r="F38" s="36">
        <v>1.85</v>
      </c>
      <c r="G38" s="37">
        <v>1.26</v>
      </c>
      <c r="H38" s="37">
        <v>1.0900000000000001</v>
      </c>
      <c r="I38" s="37">
        <v>1.67</v>
      </c>
      <c r="J38" s="38">
        <v>1.42</v>
      </c>
      <c r="K38" s="22"/>
      <c r="L38" s="22"/>
      <c r="M38" s="22"/>
      <c r="N38" s="22"/>
      <c r="O38" s="22"/>
      <c r="P38" s="22"/>
    </row>
    <row r="39" spans="1:16" ht="39" customHeight="1">
      <c r="A39" s="22"/>
      <c r="B39" s="35"/>
      <c r="C39" s="1180" t="s">
        <v>553</v>
      </c>
      <c r="D39" s="1181"/>
      <c r="E39" s="1182"/>
      <c r="F39" s="36">
        <v>0.11</v>
      </c>
      <c r="G39" s="37">
        <v>0.1</v>
      </c>
      <c r="H39" s="37">
        <v>0.11</v>
      </c>
      <c r="I39" s="37">
        <v>0.11</v>
      </c>
      <c r="J39" s="38">
        <v>0.11</v>
      </c>
      <c r="K39" s="22"/>
      <c r="L39" s="22"/>
      <c r="M39" s="22"/>
      <c r="N39" s="22"/>
      <c r="O39" s="22"/>
      <c r="P39" s="22"/>
    </row>
    <row r="40" spans="1:16" ht="39" customHeight="1">
      <c r="A40" s="22"/>
      <c r="B40" s="35"/>
      <c r="C40" s="1180" t="s">
        <v>554</v>
      </c>
      <c r="D40" s="1181"/>
      <c r="E40" s="1182"/>
      <c r="F40" s="36">
        <v>0.01</v>
      </c>
      <c r="G40" s="37">
        <v>0.02</v>
      </c>
      <c r="H40" s="37">
        <v>0.01</v>
      </c>
      <c r="I40" s="37">
        <v>0.02</v>
      </c>
      <c r="J40" s="38">
        <v>0.03</v>
      </c>
      <c r="K40" s="22"/>
      <c r="L40" s="22"/>
      <c r="M40" s="22"/>
      <c r="N40" s="22"/>
      <c r="O40" s="22"/>
      <c r="P40" s="22"/>
    </row>
    <row r="41" spans="1:16" ht="39" customHeight="1">
      <c r="A41" s="22"/>
      <c r="B41" s="35"/>
      <c r="C41" s="1180" t="s">
        <v>555</v>
      </c>
      <c r="D41" s="1181"/>
      <c r="E41" s="1182"/>
      <c r="F41" s="36">
        <v>0.01</v>
      </c>
      <c r="G41" s="37">
        <v>0.02</v>
      </c>
      <c r="H41" s="37">
        <v>0.02</v>
      </c>
      <c r="I41" s="37">
        <v>0.01</v>
      </c>
      <c r="J41" s="38">
        <v>0.01</v>
      </c>
      <c r="K41" s="22"/>
      <c r="L41" s="22"/>
      <c r="M41" s="22"/>
      <c r="N41" s="22"/>
      <c r="O41" s="22"/>
      <c r="P41" s="22"/>
    </row>
    <row r="42" spans="1:16" ht="39" customHeight="1">
      <c r="A42" s="22"/>
      <c r="B42" s="39"/>
      <c r="C42" s="1180" t="s">
        <v>556</v>
      </c>
      <c r="D42" s="1181"/>
      <c r="E42" s="1182"/>
      <c r="F42" s="36" t="s">
        <v>498</v>
      </c>
      <c r="G42" s="37" t="s">
        <v>498</v>
      </c>
      <c r="H42" s="37" t="s">
        <v>498</v>
      </c>
      <c r="I42" s="37" t="s">
        <v>498</v>
      </c>
      <c r="J42" s="38" t="s">
        <v>498</v>
      </c>
      <c r="K42" s="22"/>
      <c r="L42" s="22"/>
      <c r="M42" s="22"/>
      <c r="N42" s="22"/>
      <c r="O42" s="22"/>
      <c r="P42" s="22"/>
    </row>
    <row r="43" spans="1:16" ht="39" customHeight="1" thickBot="1">
      <c r="A43" s="22"/>
      <c r="B43" s="40"/>
      <c r="C43" s="1183" t="s">
        <v>557</v>
      </c>
      <c r="D43" s="1184"/>
      <c r="E43" s="1185"/>
      <c r="F43" s="41">
        <v>0</v>
      </c>
      <c r="G43" s="42">
        <v>0.01</v>
      </c>
      <c r="H43" s="42">
        <v>0.02</v>
      </c>
      <c r="I43" s="42">
        <v>0.02</v>
      </c>
      <c r="J43" s="43">
        <v>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494kN+5OYMV6kD9PrhsMg11rkEVNwo6Bwv7/uSJcGOb02U0J3/+7SurgmvDlo7+ZCsYrozJR1f6jumMNfVeAIw==" saltValue="1oWEGifnTNd4O11n3Vc6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5" zoomScaleNormal="7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540</v>
      </c>
      <c r="L44" s="56" t="s">
        <v>541</v>
      </c>
      <c r="M44" s="56" t="s">
        <v>542</v>
      </c>
      <c r="N44" s="56" t="s">
        <v>543</v>
      </c>
      <c r="O44" s="57" t="s">
        <v>544</v>
      </c>
      <c r="P44" s="48"/>
      <c r="Q44" s="48"/>
      <c r="R44" s="48"/>
      <c r="S44" s="48"/>
      <c r="T44" s="48"/>
      <c r="U44" s="48"/>
    </row>
    <row r="45" spans="1:21" ht="30.75" customHeight="1">
      <c r="A45" s="48"/>
      <c r="B45" s="1196" t="s">
        <v>11</v>
      </c>
      <c r="C45" s="1197"/>
      <c r="D45" s="58"/>
      <c r="E45" s="1202" t="s">
        <v>12</v>
      </c>
      <c r="F45" s="1202"/>
      <c r="G45" s="1202"/>
      <c r="H45" s="1202"/>
      <c r="I45" s="1202"/>
      <c r="J45" s="1203"/>
      <c r="K45" s="59">
        <v>1629</v>
      </c>
      <c r="L45" s="60">
        <v>1580</v>
      </c>
      <c r="M45" s="60">
        <v>1491</v>
      </c>
      <c r="N45" s="60">
        <v>1511</v>
      </c>
      <c r="O45" s="61">
        <v>1636</v>
      </c>
      <c r="P45" s="48"/>
      <c r="Q45" s="48"/>
      <c r="R45" s="48"/>
      <c r="S45" s="48"/>
      <c r="T45" s="48"/>
      <c r="U45" s="48"/>
    </row>
    <row r="46" spans="1:21" ht="30.75" customHeight="1">
      <c r="A46" s="48"/>
      <c r="B46" s="1198"/>
      <c r="C46" s="1199"/>
      <c r="D46" s="62"/>
      <c r="E46" s="1190" t="s">
        <v>13</v>
      </c>
      <c r="F46" s="1190"/>
      <c r="G46" s="1190"/>
      <c r="H46" s="1190"/>
      <c r="I46" s="1190"/>
      <c r="J46" s="1191"/>
      <c r="K46" s="63" t="s">
        <v>498</v>
      </c>
      <c r="L46" s="64" t="s">
        <v>498</v>
      </c>
      <c r="M46" s="64" t="s">
        <v>498</v>
      </c>
      <c r="N46" s="64" t="s">
        <v>498</v>
      </c>
      <c r="O46" s="65" t="s">
        <v>498</v>
      </c>
      <c r="P46" s="48"/>
      <c r="Q46" s="48"/>
      <c r="R46" s="48"/>
      <c r="S46" s="48"/>
      <c r="T46" s="48"/>
      <c r="U46" s="48"/>
    </row>
    <row r="47" spans="1:21" ht="30.75" customHeight="1">
      <c r="A47" s="48"/>
      <c r="B47" s="1198"/>
      <c r="C47" s="1199"/>
      <c r="D47" s="62"/>
      <c r="E47" s="1190" t="s">
        <v>14</v>
      </c>
      <c r="F47" s="1190"/>
      <c r="G47" s="1190"/>
      <c r="H47" s="1190"/>
      <c r="I47" s="1190"/>
      <c r="J47" s="1191"/>
      <c r="K47" s="63" t="s">
        <v>498</v>
      </c>
      <c r="L47" s="64" t="s">
        <v>498</v>
      </c>
      <c r="M47" s="64" t="s">
        <v>498</v>
      </c>
      <c r="N47" s="64" t="s">
        <v>498</v>
      </c>
      <c r="O47" s="65" t="s">
        <v>498</v>
      </c>
      <c r="P47" s="48"/>
      <c r="Q47" s="48"/>
      <c r="R47" s="48"/>
      <c r="S47" s="48"/>
      <c r="T47" s="48"/>
      <c r="U47" s="48"/>
    </row>
    <row r="48" spans="1:21" ht="30.75" customHeight="1">
      <c r="A48" s="48"/>
      <c r="B48" s="1198"/>
      <c r="C48" s="1199"/>
      <c r="D48" s="62"/>
      <c r="E48" s="1190" t="s">
        <v>15</v>
      </c>
      <c r="F48" s="1190"/>
      <c r="G48" s="1190"/>
      <c r="H48" s="1190"/>
      <c r="I48" s="1190"/>
      <c r="J48" s="1191"/>
      <c r="K48" s="63">
        <v>407</v>
      </c>
      <c r="L48" s="64">
        <v>458</v>
      </c>
      <c r="M48" s="64">
        <v>484</v>
      </c>
      <c r="N48" s="64">
        <v>416</v>
      </c>
      <c r="O48" s="65">
        <v>403</v>
      </c>
      <c r="P48" s="48"/>
      <c r="Q48" s="48"/>
      <c r="R48" s="48"/>
      <c r="S48" s="48"/>
      <c r="T48" s="48"/>
      <c r="U48" s="48"/>
    </row>
    <row r="49" spans="1:21" ht="30.75" customHeight="1">
      <c r="A49" s="48"/>
      <c r="B49" s="1198"/>
      <c r="C49" s="1199"/>
      <c r="D49" s="62"/>
      <c r="E49" s="1190" t="s">
        <v>16</v>
      </c>
      <c r="F49" s="1190"/>
      <c r="G49" s="1190"/>
      <c r="H49" s="1190"/>
      <c r="I49" s="1190"/>
      <c r="J49" s="1191"/>
      <c r="K49" s="63">
        <v>47</v>
      </c>
      <c r="L49" s="64">
        <v>35</v>
      </c>
      <c r="M49" s="64">
        <v>24</v>
      </c>
      <c r="N49" s="64">
        <v>22</v>
      </c>
      <c r="O49" s="65">
        <v>14</v>
      </c>
      <c r="P49" s="48"/>
      <c r="Q49" s="48"/>
      <c r="R49" s="48"/>
      <c r="S49" s="48"/>
      <c r="T49" s="48"/>
      <c r="U49" s="48"/>
    </row>
    <row r="50" spans="1:21" ht="30.75" customHeight="1">
      <c r="A50" s="48"/>
      <c r="B50" s="1198"/>
      <c r="C50" s="1199"/>
      <c r="D50" s="62"/>
      <c r="E50" s="1190" t="s">
        <v>17</v>
      </c>
      <c r="F50" s="1190"/>
      <c r="G50" s="1190"/>
      <c r="H50" s="1190"/>
      <c r="I50" s="1190"/>
      <c r="J50" s="1191"/>
      <c r="K50" s="63">
        <v>26</v>
      </c>
      <c r="L50" s="64">
        <v>26</v>
      </c>
      <c r="M50" s="64">
        <v>26</v>
      </c>
      <c r="N50" s="64">
        <v>32</v>
      </c>
      <c r="O50" s="65">
        <v>29</v>
      </c>
      <c r="P50" s="48"/>
      <c r="Q50" s="48"/>
      <c r="R50" s="48"/>
      <c r="S50" s="48"/>
      <c r="T50" s="48"/>
      <c r="U50" s="48"/>
    </row>
    <row r="51" spans="1:21" ht="30.75" customHeight="1">
      <c r="A51" s="48"/>
      <c r="B51" s="1200"/>
      <c r="C51" s="1201"/>
      <c r="D51" s="66"/>
      <c r="E51" s="1190" t="s">
        <v>18</v>
      </c>
      <c r="F51" s="1190"/>
      <c r="G51" s="1190"/>
      <c r="H51" s="1190"/>
      <c r="I51" s="1190"/>
      <c r="J51" s="1191"/>
      <c r="K51" s="63" t="s">
        <v>498</v>
      </c>
      <c r="L51" s="64" t="s">
        <v>498</v>
      </c>
      <c r="M51" s="64" t="s">
        <v>498</v>
      </c>
      <c r="N51" s="64" t="s">
        <v>498</v>
      </c>
      <c r="O51" s="65" t="s">
        <v>498</v>
      </c>
      <c r="P51" s="48"/>
      <c r="Q51" s="48"/>
      <c r="R51" s="48"/>
      <c r="S51" s="48"/>
      <c r="T51" s="48"/>
      <c r="U51" s="48"/>
    </row>
    <row r="52" spans="1:21" ht="30.75" customHeight="1">
      <c r="A52" s="48"/>
      <c r="B52" s="1188" t="s">
        <v>19</v>
      </c>
      <c r="C52" s="1189"/>
      <c r="D52" s="66"/>
      <c r="E52" s="1190" t="s">
        <v>20</v>
      </c>
      <c r="F52" s="1190"/>
      <c r="G52" s="1190"/>
      <c r="H52" s="1190"/>
      <c r="I52" s="1190"/>
      <c r="J52" s="1191"/>
      <c r="K52" s="63">
        <v>1373</v>
      </c>
      <c r="L52" s="64">
        <v>1408</v>
      </c>
      <c r="M52" s="64">
        <v>1348</v>
      </c>
      <c r="N52" s="64">
        <v>1328</v>
      </c>
      <c r="O52" s="65">
        <v>1320</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736</v>
      </c>
      <c r="L53" s="69">
        <v>691</v>
      </c>
      <c r="M53" s="69">
        <v>677</v>
      </c>
      <c r="N53" s="69">
        <v>653</v>
      </c>
      <c r="O53" s="70">
        <v>762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GOKopr2OTv9XTIEbZp5xmBWtyRdEZRPJU9F3TvJE//8aIumU/XL0p/7KEEo0CsPf8VW7mbs+aZiS1NJLg7EkLw==" saltValue="fkq2tH7GmO0PXjcgqNF+X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540</v>
      </c>
      <c r="J40" s="79" t="s">
        <v>541</v>
      </c>
      <c r="K40" s="79" t="s">
        <v>542</v>
      </c>
      <c r="L40" s="79" t="s">
        <v>543</v>
      </c>
      <c r="M40" s="80" t="s">
        <v>544</v>
      </c>
    </row>
    <row r="41" spans="2:13" ht="27.75" customHeight="1">
      <c r="B41" s="1204" t="s">
        <v>24</v>
      </c>
      <c r="C41" s="1205"/>
      <c r="D41" s="81"/>
      <c r="E41" s="1210" t="s">
        <v>25</v>
      </c>
      <c r="F41" s="1210"/>
      <c r="G41" s="1210"/>
      <c r="H41" s="1211"/>
      <c r="I41" s="82">
        <v>15164</v>
      </c>
      <c r="J41" s="83">
        <v>16691</v>
      </c>
      <c r="K41" s="83">
        <v>19794</v>
      </c>
      <c r="L41" s="83">
        <v>20594</v>
      </c>
      <c r="M41" s="84">
        <v>21191</v>
      </c>
    </row>
    <row r="42" spans="2:13" ht="27.75" customHeight="1">
      <c r="B42" s="1206"/>
      <c r="C42" s="1207"/>
      <c r="D42" s="85"/>
      <c r="E42" s="1212" t="s">
        <v>26</v>
      </c>
      <c r="F42" s="1212"/>
      <c r="G42" s="1212"/>
      <c r="H42" s="1213"/>
      <c r="I42" s="86">
        <v>184</v>
      </c>
      <c r="J42" s="87">
        <v>158</v>
      </c>
      <c r="K42" s="87">
        <v>132</v>
      </c>
      <c r="L42" s="87">
        <v>100</v>
      </c>
      <c r="M42" s="88">
        <v>71</v>
      </c>
    </row>
    <row r="43" spans="2:13" ht="27.75" customHeight="1">
      <c r="B43" s="1206"/>
      <c r="C43" s="1207"/>
      <c r="D43" s="85"/>
      <c r="E43" s="1212" t="s">
        <v>27</v>
      </c>
      <c r="F43" s="1212"/>
      <c r="G43" s="1212"/>
      <c r="H43" s="1213"/>
      <c r="I43" s="86">
        <v>6250</v>
      </c>
      <c r="J43" s="87">
        <v>6617</v>
      </c>
      <c r="K43" s="87">
        <v>6412</v>
      </c>
      <c r="L43" s="87">
        <v>6393</v>
      </c>
      <c r="M43" s="88">
        <v>5961</v>
      </c>
    </row>
    <row r="44" spans="2:13" ht="27.75" customHeight="1">
      <c r="B44" s="1206"/>
      <c r="C44" s="1207"/>
      <c r="D44" s="85"/>
      <c r="E44" s="1212" t="s">
        <v>28</v>
      </c>
      <c r="F44" s="1212"/>
      <c r="G44" s="1212"/>
      <c r="H44" s="1213"/>
      <c r="I44" s="86">
        <v>322</v>
      </c>
      <c r="J44" s="87">
        <v>264</v>
      </c>
      <c r="K44" s="87">
        <v>208</v>
      </c>
      <c r="L44" s="87">
        <v>165</v>
      </c>
      <c r="M44" s="88">
        <v>137</v>
      </c>
    </row>
    <row r="45" spans="2:13" ht="27.75" customHeight="1">
      <c r="B45" s="1206"/>
      <c r="C45" s="1207"/>
      <c r="D45" s="85"/>
      <c r="E45" s="1212" t="s">
        <v>29</v>
      </c>
      <c r="F45" s="1212"/>
      <c r="G45" s="1212"/>
      <c r="H45" s="1213"/>
      <c r="I45" s="86">
        <v>3631</v>
      </c>
      <c r="J45" s="87">
        <v>3456</v>
      </c>
      <c r="K45" s="87">
        <v>3007</v>
      </c>
      <c r="L45" s="87">
        <v>2922</v>
      </c>
      <c r="M45" s="88">
        <v>2893</v>
      </c>
    </row>
    <row r="46" spans="2:13" ht="27.75" customHeight="1">
      <c r="B46" s="1206"/>
      <c r="C46" s="1207"/>
      <c r="D46" s="89"/>
      <c r="E46" s="1212" t="s">
        <v>30</v>
      </c>
      <c r="F46" s="1212"/>
      <c r="G46" s="1212"/>
      <c r="H46" s="1213"/>
      <c r="I46" s="86">
        <v>15</v>
      </c>
      <c r="J46" s="87">
        <v>12</v>
      </c>
      <c r="K46" s="87">
        <v>11</v>
      </c>
      <c r="L46" s="87">
        <v>10</v>
      </c>
      <c r="M46" s="88">
        <v>6</v>
      </c>
    </row>
    <row r="47" spans="2:13" ht="27.75" customHeight="1">
      <c r="B47" s="1206"/>
      <c r="C47" s="1207"/>
      <c r="D47" s="90"/>
      <c r="E47" s="1214" t="s">
        <v>31</v>
      </c>
      <c r="F47" s="1215"/>
      <c r="G47" s="1215"/>
      <c r="H47" s="1216"/>
      <c r="I47" s="86" t="s">
        <v>498</v>
      </c>
      <c r="J47" s="87" t="s">
        <v>498</v>
      </c>
      <c r="K47" s="87" t="s">
        <v>498</v>
      </c>
      <c r="L47" s="87" t="s">
        <v>498</v>
      </c>
      <c r="M47" s="88" t="s">
        <v>498</v>
      </c>
    </row>
    <row r="48" spans="2:13" ht="27.75" customHeight="1">
      <c r="B48" s="1206"/>
      <c r="C48" s="1207"/>
      <c r="D48" s="85"/>
      <c r="E48" s="1212" t="s">
        <v>32</v>
      </c>
      <c r="F48" s="1212"/>
      <c r="G48" s="1212"/>
      <c r="H48" s="1213"/>
      <c r="I48" s="86" t="s">
        <v>498</v>
      </c>
      <c r="J48" s="87" t="s">
        <v>498</v>
      </c>
      <c r="K48" s="87" t="s">
        <v>498</v>
      </c>
      <c r="L48" s="87" t="s">
        <v>498</v>
      </c>
      <c r="M48" s="88" t="s">
        <v>498</v>
      </c>
    </row>
    <row r="49" spans="2:13" ht="27.75" customHeight="1">
      <c r="B49" s="1208"/>
      <c r="C49" s="1209"/>
      <c r="D49" s="85"/>
      <c r="E49" s="1212" t="s">
        <v>33</v>
      </c>
      <c r="F49" s="1212"/>
      <c r="G49" s="1212"/>
      <c r="H49" s="1213"/>
      <c r="I49" s="86" t="s">
        <v>498</v>
      </c>
      <c r="J49" s="87" t="s">
        <v>498</v>
      </c>
      <c r="K49" s="87" t="s">
        <v>498</v>
      </c>
      <c r="L49" s="87" t="s">
        <v>498</v>
      </c>
      <c r="M49" s="88" t="s">
        <v>498</v>
      </c>
    </row>
    <row r="50" spans="2:13" ht="27.75" customHeight="1">
      <c r="B50" s="1217" t="s">
        <v>34</v>
      </c>
      <c r="C50" s="1218"/>
      <c r="D50" s="91"/>
      <c r="E50" s="1212" t="s">
        <v>35</v>
      </c>
      <c r="F50" s="1212"/>
      <c r="G50" s="1212"/>
      <c r="H50" s="1213"/>
      <c r="I50" s="86">
        <v>3432</v>
      </c>
      <c r="J50" s="87">
        <v>3473</v>
      </c>
      <c r="K50" s="87">
        <v>3897</v>
      </c>
      <c r="L50" s="87">
        <v>3722</v>
      </c>
      <c r="M50" s="88">
        <v>3683</v>
      </c>
    </row>
    <row r="51" spans="2:13" ht="27.75" customHeight="1">
      <c r="B51" s="1206"/>
      <c r="C51" s="1207"/>
      <c r="D51" s="85"/>
      <c r="E51" s="1212" t="s">
        <v>36</v>
      </c>
      <c r="F51" s="1212"/>
      <c r="G51" s="1212"/>
      <c r="H51" s="1213"/>
      <c r="I51" s="86">
        <v>2510</v>
      </c>
      <c r="J51" s="87">
        <v>2530</v>
      </c>
      <c r="K51" s="87">
        <v>2461</v>
      </c>
      <c r="L51" s="87">
        <v>2385</v>
      </c>
      <c r="M51" s="88">
        <v>2446</v>
      </c>
    </row>
    <row r="52" spans="2:13" ht="27.75" customHeight="1">
      <c r="B52" s="1208"/>
      <c r="C52" s="1209"/>
      <c r="D52" s="85"/>
      <c r="E52" s="1212" t="s">
        <v>37</v>
      </c>
      <c r="F52" s="1212"/>
      <c r="G52" s="1212"/>
      <c r="H52" s="1213"/>
      <c r="I52" s="86">
        <v>13257</v>
      </c>
      <c r="J52" s="87">
        <v>13655</v>
      </c>
      <c r="K52" s="87">
        <v>14619</v>
      </c>
      <c r="L52" s="87">
        <v>14945</v>
      </c>
      <c r="M52" s="88">
        <v>14845</v>
      </c>
    </row>
    <row r="53" spans="2:13" ht="27.75" customHeight="1" thickBot="1">
      <c r="B53" s="1219" t="s">
        <v>38</v>
      </c>
      <c r="C53" s="1220"/>
      <c r="D53" s="92"/>
      <c r="E53" s="1221" t="s">
        <v>39</v>
      </c>
      <c r="F53" s="1221"/>
      <c r="G53" s="1221"/>
      <c r="H53" s="1222"/>
      <c r="I53" s="93">
        <v>6366</v>
      </c>
      <c r="J53" s="94">
        <v>7539</v>
      </c>
      <c r="K53" s="94">
        <v>8586</v>
      </c>
      <c r="L53" s="94">
        <v>9130</v>
      </c>
      <c r="M53" s="95">
        <v>9285</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0mtar30buzswOBAgsGoeh4woj91+eART7+EQxXZ8MSjd/vMTT3AOJaDVu6t9mudSCs4gPB8vNl+XW0N8twCTPg==" saltValue="uLVlJf0RkNT745j/CNQA8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5" zoomScaleNormal="7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542</v>
      </c>
      <c r="G54" s="104" t="s">
        <v>543</v>
      </c>
      <c r="H54" s="105" t="s">
        <v>544</v>
      </c>
    </row>
    <row r="55" spans="2:8" ht="52.5" customHeight="1">
      <c r="B55" s="106"/>
      <c r="C55" s="1231" t="s">
        <v>42</v>
      </c>
      <c r="D55" s="1231"/>
      <c r="E55" s="1232"/>
      <c r="F55" s="107">
        <v>2525</v>
      </c>
      <c r="G55" s="107">
        <v>2336</v>
      </c>
      <c r="H55" s="108">
        <v>2347</v>
      </c>
    </row>
    <row r="56" spans="2:8" ht="52.5" customHeight="1">
      <c r="B56" s="109"/>
      <c r="C56" s="1233" t="s">
        <v>43</v>
      </c>
      <c r="D56" s="1233"/>
      <c r="E56" s="1234"/>
      <c r="F56" s="110">
        <v>128</v>
      </c>
      <c r="G56" s="110">
        <v>129</v>
      </c>
      <c r="H56" s="111">
        <v>168</v>
      </c>
    </row>
    <row r="57" spans="2:8" ht="53.25" customHeight="1">
      <c r="B57" s="109"/>
      <c r="C57" s="1235" t="s">
        <v>44</v>
      </c>
      <c r="D57" s="1235"/>
      <c r="E57" s="1236"/>
      <c r="F57" s="112">
        <v>3904</v>
      </c>
      <c r="G57" s="112">
        <v>3666</v>
      </c>
      <c r="H57" s="113">
        <v>3305</v>
      </c>
    </row>
    <row r="58" spans="2:8" ht="45.75" customHeight="1">
      <c r="B58" s="114"/>
      <c r="C58" s="1223" t="s">
        <v>558</v>
      </c>
      <c r="D58" s="1224"/>
      <c r="E58" s="1225"/>
      <c r="F58" s="115">
        <v>3110</v>
      </c>
      <c r="G58" s="115">
        <v>2745</v>
      </c>
      <c r="H58" s="116">
        <v>2344</v>
      </c>
    </row>
    <row r="59" spans="2:8" ht="45.75" customHeight="1">
      <c r="B59" s="114"/>
      <c r="C59" s="1223" t="s">
        <v>559</v>
      </c>
      <c r="D59" s="1224"/>
      <c r="E59" s="1225"/>
      <c r="F59" s="115">
        <v>237</v>
      </c>
      <c r="G59" s="115">
        <v>235</v>
      </c>
      <c r="H59" s="116">
        <v>231</v>
      </c>
    </row>
    <row r="60" spans="2:8" ht="45.75" customHeight="1">
      <c r="B60" s="114"/>
      <c r="C60" s="1223" t="s">
        <v>560</v>
      </c>
      <c r="D60" s="1224"/>
      <c r="E60" s="1225"/>
      <c r="F60" s="115">
        <v>167</v>
      </c>
      <c r="G60" s="115">
        <v>188</v>
      </c>
      <c r="H60" s="116">
        <v>214</v>
      </c>
    </row>
    <row r="61" spans="2:8" ht="45.75" customHeight="1">
      <c r="B61" s="114"/>
      <c r="C61" s="1223" t="s">
        <v>561</v>
      </c>
      <c r="D61" s="1224"/>
      <c r="E61" s="1225"/>
      <c r="F61" s="115">
        <v>141</v>
      </c>
      <c r="G61" s="115">
        <v>146</v>
      </c>
      <c r="H61" s="116">
        <v>157</v>
      </c>
    </row>
    <row r="62" spans="2:8" ht="45.75" customHeight="1" thickBot="1">
      <c r="B62" s="117"/>
      <c r="C62" s="1226" t="s">
        <v>574</v>
      </c>
      <c r="D62" s="1227"/>
      <c r="E62" s="1228"/>
      <c r="F62" s="118">
        <v>0</v>
      </c>
      <c r="G62" s="118">
        <v>100</v>
      </c>
      <c r="H62" s="119">
        <v>100</v>
      </c>
    </row>
    <row r="63" spans="2:8" ht="52.5" customHeight="1" thickBot="1">
      <c r="B63" s="120"/>
      <c r="C63" s="1229" t="s">
        <v>45</v>
      </c>
      <c r="D63" s="1229"/>
      <c r="E63" s="1230"/>
      <c r="F63" s="121">
        <v>6557</v>
      </c>
      <c r="G63" s="121">
        <v>6131</v>
      </c>
      <c r="H63" s="122">
        <v>5820</v>
      </c>
    </row>
    <row r="64" spans="2:8" ht="15" customHeight="1"/>
    <row r="65" ht="0" hidden="1" customHeight="1"/>
    <row r="66" ht="0" hidden="1" customHeight="1"/>
  </sheetData>
  <sheetProtection algorithmName="SHA-512" hashValue="W97TVs/8oo4r0bZ53zyt9mNwNaJiOvDZkHGirI1LpBok0OeZ8ae0VXtEUst9CMg0OCwEfdm3zog/ojZ09knxCQ==" saltValue="GOL0rN3KoH00l6Ipw/FH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537</v>
      </c>
      <c r="G2" s="136"/>
      <c r="H2" s="137"/>
    </row>
    <row r="3" spans="1:8">
      <c r="A3" s="133" t="s">
        <v>530</v>
      </c>
      <c r="B3" s="138"/>
      <c r="C3" s="139"/>
      <c r="D3" s="140">
        <v>78717</v>
      </c>
      <c r="E3" s="141"/>
      <c r="F3" s="142">
        <v>84389</v>
      </c>
      <c r="G3" s="143"/>
      <c r="H3" s="144"/>
    </row>
    <row r="4" spans="1:8">
      <c r="A4" s="145"/>
      <c r="B4" s="146"/>
      <c r="C4" s="147"/>
      <c r="D4" s="148">
        <v>29854</v>
      </c>
      <c r="E4" s="149"/>
      <c r="F4" s="150">
        <v>44339</v>
      </c>
      <c r="G4" s="151"/>
      <c r="H4" s="152"/>
    </row>
    <row r="5" spans="1:8">
      <c r="A5" s="133" t="s">
        <v>532</v>
      </c>
      <c r="B5" s="138"/>
      <c r="C5" s="139"/>
      <c r="D5" s="140">
        <v>90787</v>
      </c>
      <c r="E5" s="141"/>
      <c r="F5" s="142">
        <v>83623</v>
      </c>
      <c r="G5" s="143"/>
      <c r="H5" s="144"/>
    </row>
    <row r="6" spans="1:8">
      <c r="A6" s="145"/>
      <c r="B6" s="146"/>
      <c r="C6" s="147"/>
      <c r="D6" s="148">
        <v>49321</v>
      </c>
      <c r="E6" s="149"/>
      <c r="F6" s="150">
        <v>48787</v>
      </c>
      <c r="G6" s="151"/>
      <c r="H6" s="152"/>
    </row>
    <row r="7" spans="1:8">
      <c r="A7" s="133" t="s">
        <v>533</v>
      </c>
      <c r="B7" s="138"/>
      <c r="C7" s="139"/>
      <c r="D7" s="140">
        <v>170530</v>
      </c>
      <c r="E7" s="141"/>
      <c r="F7" s="142">
        <v>81768</v>
      </c>
      <c r="G7" s="143"/>
      <c r="H7" s="144"/>
    </row>
    <row r="8" spans="1:8">
      <c r="A8" s="145"/>
      <c r="B8" s="146"/>
      <c r="C8" s="147"/>
      <c r="D8" s="148">
        <v>79676</v>
      </c>
      <c r="E8" s="149"/>
      <c r="F8" s="150">
        <v>37917</v>
      </c>
      <c r="G8" s="151"/>
      <c r="H8" s="152"/>
    </row>
    <row r="9" spans="1:8">
      <c r="A9" s="133" t="s">
        <v>534</v>
      </c>
      <c r="B9" s="138"/>
      <c r="C9" s="139"/>
      <c r="D9" s="140">
        <v>85486</v>
      </c>
      <c r="E9" s="141"/>
      <c r="F9" s="142">
        <v>65876</v>
      </c>
      <c r="G9" s="143"/>
      <c r="H9" s="144"/>
    </row>
    <row r="10" spans="1:8">
      <c r="A10" s="145"/>
      <c r="B10" s="146"/>
      <c r="C10" s="147"/>
      <c r="D10" s="148">
        <v>47081</v>
      </c>
      <c r="E10" s="149"/>
      <c r="F10" s="150">
        <v>36484</v>
      </c>
      <c r="G10" s="151"/>
      <c r="H10" s="152"/>
    </row>
    <row r="11" spans="1:8">
      <c r="A11" s="133" t="s">
        <v>535</v>
      </c>
      <c r="B11" s="138"/>
      <c r="C11" s="139"/>
      <c r="D11" s="140">
        <v>92723</v>
      </c>
      <c r="E11" s="141"/>
      <c r="F11" s="142">
        <v>68468</v>
      </c>
      <c r="G11" s="143"/>
      <c r="H11" s="144"/>
    </row>
    <row r="12" spans="1:8">
      <c r="A12" s="145"/>
      <c r="B12" s="146"/>
      <c r="C12" s="153"/>
      <c r="D12" s="148">
        <v>36762</v>
      </c>
      <c r="E12" s="149"/>
      <c r="F12" s="150">
        <v>34140</v>
      </c>
      <c r="G12" s="151"/>
      <c r="H12" s="152"/>
    </row>
    <row r="13" spans="1:8">
      <c r="A13" s="133"/>
      <c r="B13" s="138"/>
      <c r="C13" s="154"/>
      <c r="D13" s="155">
        <v>103649</v>
      </c>
      <c r="E13" s="156"/>
      <c r="F13" s="157">
        <v>76825</v>
      </c>
      <c r="G13" s="158"/>
      <c r="H13" s="144"/>
    </row>
    <row r="14" spans="1:8">
      <c r="A14" s="145"/>
      <c r="B14" s="146"/>
      <c r="C14" s="147"/>
      <c r="D14" s="148">
        <v>48539</v>
      </c>
      <c r="E14" s="149"/>
      <c r="F14" s="150">
        <v>40333</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6.37</v>
      </c>
      <c r="C19" s="159">
        <f>ROUND(VALUE(SUBSTITUTE(実質収支比率等に係る経年分析!G$48,"▲","-")),2)</f>
        <v>7.11</v>
      </c>
      <c r="D19" s="159">
        <f>ROUND(VALUE(SUBSTITUTE(実質収支比率等に係る経年分析!H$48,"▲","-")),2)</f>
        <v>8.14</v>
      </c>
      <c r="E19" s="159">
        <f>ROUND(VALUE(SUBSTITUTE(実質収支比率等に係る経年分析!I$48,"▲","-")),2)</f>
        <v>8.39</v>
      </c>
      <c r="F19" s="159">
        <f>ROUND(VALUE(SUBSTITUTE(実質収支比率等に係る経年分析!J$48,"▲","-")),2)</f>
        <v>6.8</v>
      </c>
    </row>
    <row r="20" spans="1:11">
      <c r="A20" s="159" t="s">
        <v>49</v>
      </c>
      <c r="B20" s="159">
        <f>ROUND(VALUE(SUBSTITUTE(実質収支比率等に係る経年分析!F$47,"▲","-")),2)</f>
        <v>25.11</v>
      </c>
      <c r="C20" s="159">
        <f>ROUND(VALUE(SUBSTITUTE(実質収支比率等に係る経年分析!G$47,"▲","-")),2)</f>
        <v>24.18</v>
      </c>
      <c r="D20" s="159">
        <f>ROUND(VALUE(SUBSTITUTE(実質収支比率等に係る経年分析!H$47,"▲","-")),2)</f>
        <v>24.86</v>
      </c>
      <c r="E20" s="159">
        <f>ROUND(VALUE(SUBSTITUTE(実質収支比率等に係る経年分析!I$47,"▲","-")),2)</f>
        <v>23.33</v>
      </c>
      <c r="F20" s="159">
        <f>ROUND(VALUE(SUBSTITUTE(実質収支比率等に係る経年分析!J$47,"▲","-")),2)</f>
        <v>23.6</v>
      </c>
    </row>
    <row r="21" spans="1:11">
      <c r="A21" s="159" t="s">
        <v>50</v>
      </c>
      <c r="B21" s="159">
        <f>IF(ISNUMBER(VALUE(SUBSTITUTE(実質収支比率等に係る経年分析!F$49,"▲","-"))),ROUND(VALUE(SUBSTITUTE(実質収支比率等に係る経年分析!F$49,"▲","-")),2),NA())</f>
        <v>2.36</v>
      </c>
      <c r="C21" s="159">
        <f>IF(ISNUMBER(VALUE(SUBSTITUTE(実質収支比率等に係る経年分析!G$49,"▲","-"))),ROUND(VALUE(SUBSTITUTE(実質収支比率等に係る経年分析!G$49,"▲","-")),2),NA())</f>
        <v>-0.27</v>
      </c>
      <c r="D21" s="159">
        <f>IF(ISNUMBER(VALUE(SUBSTITUTE(実質収支比率等に係る経年分析!H$49,"▲","-"))),ROUND(VALUE(SUBSTITUTE(実質収支比率等に係る経年分析!H$49,"▲","-")),2),NA())</f>
        <v>2.25</v>
      </c>
      <c r="E21" s="159">
        <f>IF(ISNUMBER(VALUE(SUBSTITUTE(実質収支比率等に係る経年分析!I$49,"▲","-"))),ROUND(VALUE(SUBSTITUTE(実質収支比率等に係る経年分析!I$49,"▲","-")),2),NA())</f>
        <v>-1.76</v>
      </c>
      <c r="F21" s="159">
        <f>IF(ISNUMBER(VALUE(SUBSTITUTE(実質収支比率等に係る経年分析!J$49,"▲","-"))),ROUND(VALUE(SUBSTITUTE(実質収支比率等に係る経年分析!J$49,"▲","-")),2),NA())</f>
        <v>-1.53</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0.01</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0.02</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0.02</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0.01</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北茨城市介護保険事業特別会計（介護サービス事業勘定）</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0.01</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0.02</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0.02</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0.01</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0.01</v>
      </c>
    </row>
    <row r="30" spans="1:11">
      <c r="A30" s="160" t="str">
        <f>IF(連結実質赤字比率に係る赤字・黒字の構成分析!C$40="",NA(),連結実質赤字比率に係る赤字・黒字の構成分析!C$40)</f>
        <v>北茨城市漁業集落排水事業特別会計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0.03</v>
      </c>
    </row>
    <row r="31" spans="1:11">
      <c r="A31" s="160" t="str">
        <f>IF(連結実質赤字比率に係る赤字・黒字の構成分析!C$39="",NA(),連結実質赤字比率に係る赤字・黒字の構成分析!C$39)</f>
        <v>北茨城市公共下水道事業特別会計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0.11</v>
      </c>
    </row>
    <row r="32" spans="1:11">
      <c r="A32" s="160" t="str">
        <f>IF(連結実質赤字比率に係る赤字・黒字の構成分析!C$38="",NA(),連結実質赤字比率に係る赤字・黒字の構成分析!C$38)</f>
        <v>北茨城市介護保険事業特別会計（保険事業勘定）</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1.85</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1.26</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1.0900000000000001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1.67</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1.42</v>
      </c>
    </row>
    <row r="33" spans="1:16">
      <c r="A33" s="160" t="str">
        <f>IF(連結実質赤字比率に係る赤字・黒字の構成分析!C$37="",NA(),連結実質赤字比率に係る赤字・黒字の構成分析!C$37)</f>
        <v>北茨城市工業用水道事業会計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5.14</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4.79</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4.13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3.76</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3.32</v>
      </c>
    </row>
    <row r="34" spans="1:16">
      <c r="A34" s="160" t="str">
        <f>IF(連結実質赤字比率に係る赤字・黒字の構成分析!C$36="",NA(),連結実質赤字比率に係る赤字・黒字の構成分析!C$36)</f>
        <v>北茨城市国民健康保険事業特別会計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3.22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3.32</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1.1399999999999999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1.64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3.42</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6.36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7.1</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8.1199999999999992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8.3800000000000008</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6.78</v>
      </c>
    </row>
    <row r="36" spans="1:16">
      <c r="A36" s="160" t="str">
        <f>IF(連結実質赤字比率に係る赤字・黒字の構成分析!C$34="",NA(),連結実質赤字比率に係る赤字・黒字の構成分析!C$34)</f>
        <v>北茨城市水道事業会計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6.1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6.72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7.97</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9.16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9.52</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1373</v>
      </c>
      <c r="E42" s="161"/>
      <c r="F42" s="161"/>
      <c r="G42" s="161">
        <f>'実質公債費比率（分子）の構造'!L$52</f>
        <v>1408</v>
      </c>
      <c r="H42" s="161"/>
      <c r="I42" s="161"/>
      <c r="J42" s="161">
        <f>'実質公債費比率（分子）の構造'!M$52</f>
        <v>1348</v>
      </c>
      <c r="K42" s="161"/>
      <c r="L42" s="161"/>
      <c r="M42" s="161">
        <f>'実質公債費比率（分子）の構造'!N$52</f>
        <v>1328</v>
      </c>
      <c r="N42" s="161"/>
      <c r="O42" s="161"/>
      <c r="P42" s="161">
        <f>'実質公債費比率（分子）の構造'!O$52</f>
        <v>1320</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26</v>
      </c>
      <c r="C44" s="161"/>
      <c r="D44" s="161"/>
      <c r="E44" s="161">
        <f>'実質公債費比率（分子）の構造'!L$50</f>
        <v>26</v>
      </c>
      <c r="F44" s="161"/>
      <c r="G44" s="161"/>
      <c r="H44" s="161">
        <f>'実質公債費比率（分子）の構造'!M$50</f>
        <v>26</v>
      </c>
      <c r="I44" s="161"/>
      <c r="J44" s="161"/>
      <c r="K44" s="161">
        <f>'実質公債費比率（分子）の構造'!N$50</f>
        <v>32</v>
      </c>
      <c r="L44" s="161"/>
      <c r="M44" s="161"/>
      <c r="N44" s="161">
        <f>'実質公債費比率（分子）の構造'!O$50</f>
        <v>29</v>
      </c>
      <c r="O44" s="161"/>
      <c r="P44" s="161"/>
    </row>
    <row r="45" spans="1:16">
      <c r="A45" s="161" t="s">
        <v>60</v>
      </c>
      <c r="B45" s="161">
        <f>'実質公債費比率（分子）の構造'!K$49</f>
        <v>47</v>
      </c>
      <c r="C45" s="161"/>
      <c r="D45" s="161"/>
      <c r="E45" s="161">
        <f>'実質公債費比率（分子）の構造'!L$49</f>
        <v>35</v>
      </c>
      <c r="F45" s="161"/>
      <c r="G45" s="161"/>
      <c r="H45" s="161">
        <f>'実質公債費比率（分子）の構造'!M$49</f>
        <v>24</v>
      </c>
      <c r="I45" s="161"/>
      <c r="J45" s="161"/>
      <c r="K45" s="161">
        <f>'実質公債費比率（分子）の構造'!N$49</f>
        <v>22</v>
      </c>
      <c r="L45" s="161"/>
      <c r="M45" s="161"/>
      <c r="N45" s="161">
        <f>'実質公債費比率（分子）の構造'!O$49</f>
        <v>14</v>
      </c>
      <c r="O45" s="161"/>
      <c r="P45" s="161"/>
    </row>
    <row r="46" spans="1:16">
      <c r="A46" s="161" t="s">
        <v>61</v>
      </c>
      <c r="B46" s="161">
        <f>'実質公債費比率（分子）の構造'!K$48</f>
        <v>407</v>
      </c>
      <c r="C46" s="161"/>
      <c r="D46" s="161"/>
      <c r="E46" s="161">
        <f>'実質公債費比率（分子）の構造'!L$48</f>
        <v>458</v>
      </c>
      <c r="F46" s="161"/>
      <c r="G46" s="161"/>
      <c r="H46" s="161">
        <f>'実質公債費比率（分子）の構造'!M$48</f>
        <v>484</v>
      </c>
      <c r="I46" s="161"/>
      <c r="J46" s="161"/>
      <c r="K46" s="161">
        <f>'実質公債費比率（分子）の構造'!N$48</f>
        <v>416</v>
      </c>
      <c r="L46" s="161"/>
      <c r="M46" s="161"/>
      <c r="N46" s="161">
        <f>'実質公債費比率（分子）の構造'!O$48</f>
        <v>403</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1629</v>
      </c>
      <c r="C49" s="161"/>
      <c r="D49" s="161"/>
      <c r="E49" s="161">
        <f>'実質公債費比率（分子）の構造'!L$45</f>
        <v>1580</v>
      </c>
      <c r="F49" s="161"/>
      <c r="G49" s="161"/>
      <c r="H49" s="161">
        <f>'実質公債費比率（分子）の構造'!M$45</f>
        <v>1491</v>
      </c>
      <c r="I49" s="161"/>
      <c r="J49" s="161"/>
      <c r="K49" s="161">
        <f>'実質公債費比率（分子）の構造'!N$45</f>
        <v>1511</v>
      </c>
      <c r="L49" s="161"/>
      <c r="M49" s="161"/>
      <c r="N49" s="161">
        <f>'実質公債費比率（分子）の構造'!O$45</f>
        <v>1636</v>
      </c>
      <c r="O49" s="161"/>
      <c r="P49" s="161"/>
    </row>
    <row r="50" spans="1:16">
      <c r="A50" s="161" t="s">
        <v>65</v>
      </c>
      <c r="B50" s="161" t="e">
        <f>NA()</f>
        <v>#N/A</v>
      </c>
      <c r="C50" s="161">
        <f>IF(ISNUMBER('実質公債費比率（分子）の構造'!K$53),'実質公債費比率（分子）の構造'!K$53,NA())</f>
        <v>736</v>
      </c>
      <c r="D50" s="161" t="e">
        <f>NA()</f>
        <v>#N/A</v>
      </c>
      <c r="E50" s="161" t="e">
        <f>NA()</f>
        <v>#N/A</v>
      </c>
      <c r="F50" s="161">
        <f>IF(ISNUMBER('実質公債費比率（分子）の構造'!L$53),'実質公債費比率（分子）の構造'!L$53,NA())</f>
        <v>691</v>
      </c>
      <c r="G50" s="161" t="e">
        <f>NA()</f>
        <v>#N/A</v>
      </c>
      <c r="H50" s="161" t="e">
        <f>NA()</f>
        <v>#N/A</v>
      </c>
      <c r="I50" s="161">
        <f>IF(ISNUMBER('実質公債費比率（分子）の構造'!M$53),'実質公債費比率（分子）の構造'!M$53,NA())</f>
        <v>677</v>
      </c>
      <c r="J50" s="161" t="e">
        <f>NA()</f>
        <v>#N/A</v>
      </c>
      <c r="K50" s="161" t="e">
        <f>NA()</f>
        <v>#N/A</v>
      </c>
      <c r="L50" s="161">
        <f>IF(ISNUMBER('実質公債費比率（分子）の構造'!N$53),'実質公債費比率（分子）の構造'!N$53,NA())</f>
        <v>653</v>
      </c>
      <c r="M50" s="161" t="e">
        <f>NA()</f>
        <v>#N/A</v>
      </c>
      <c r="N50" s="161" t="e">
        <f>NA()</f>
        <v>#N/A</v>
      </c>
      <c r="O50" s="161">
        <f>IF(ISNUMBER('実質公債費比率（分子）の構造'!O$53),'実質公債費比率（分子）の構造'!O$53,NA())</f>
        <v>762</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13257</v>
      </c>
      <c r="E56" s="160"/>
      <c r="F56" s="160"/>
      <c r="G56" s="160">
        <f>'将来負担比率（分子）の構造'!J$52</f>
        <v>13655</v>
      </c>
      <c r="H56" s="160"/>
      <c r="I56" s="160"/>
      <c r="J56" s="160">
        <f>'将来負担比率（分子）の構造'!K$52</f>
        <v>14619</v>
      </c>
      <c r="K56" s="160"/>
      <c r="L56" s="160"/>
      <c r="M56" s="160">
        <f>'将来負担比率（分子）の構造'!L$52</f>
        <v>14945</v>
      </c>
      <c r="N56" s="160"/>
      <c r="O56" s="160"/>
      <c r="P56" s="160">
        <f>'将来負担比率（分子）の構造'!M$52</f>
        <v>14845</v>
      </c>
    </row>
    <row r="57" spans="1:16">
      <c r="A57" s="160" t="s">
        <v>36</v>
      </c>
      <c r="B57" s="160"/>
      <c r="C57" s="160"/>
      <c r="D57" s="160">
        <f>'将来負担比率（分子）の構造'!I$51</f>
        <v>2510</v>
      </c>
      <c r="E57" s="160"/>
      <c r="F57" s="160"/>
      <c r="G57" s="160">
        <f>'将来負担比率（分子）の構造'!J$51</f>
        <v>2530</v>
      </c>
      <c r="H57" s="160"/>
      <c r="I57" s="160"/>
      <c r="J57" s="160">
        <f>'将来負担比率（分子）の構造'!K$51</f>
        <v>2461</v>
      </c>
      <c r="K57" s="160"/>
      <c r="L57" s="160"/>
      <c r="M57" s="160">
        <f>'将来負担比率（分子）の構造'!L$51</f>
        <v>2385</v>
      </c>
      <c r="N57" s="160"/>
      <c r="O57" s="160"/>
      <c r="P57" s="160">
        <f>'将来負担比率（分子）の構造'!M$51</f>
        <v>2446</v>
      </c>
    </row>
    <row r="58" spans="1:16">
      <c r="A58" s="160" t="s">
        <v>35</v>
      </c>
      <c r="B58" s="160"/>
      <c r="C58" s="160"/>
      <c r="D58" s="160">
        <f>'将来負担比率（分子）の構造'!I$50</f>
        <v>3432</v>
      </c>
      <c r="E58" s="160"/>
      <c r="F58" s="160"/>
      <c r="G58" s="160">
        <f>'将来負担比率（分子）の構造'!J$50</f>
        <v>3473</v>
      </c>
      <c r="H58" s="160"/>
      <c r="I58" s="160"/>
      <c r="J58" s="160">
        <f>'将来負担比率（分子）の構造'!K$50</f>
        <v>3897</v>
      </c>
      <c r="K58" s="160"/>
      <c r="L58" s="160"/>
      <c r="M58" s="160">
        <f>'将来負担比率（分子）の構造'!L$50</f>
        <v>3722</v>
      </c>
      <c r="N58" s="160"/>
      <c r="O58" s="160"/>
      <c r="P58" s="160">
        <f>'将来負担比率（分子）の構造'!M$50</f>
        <v>3683</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15</v>
      </c>
      <c r="C61" s="160"/>
      <c r="D61" s="160"/>
      <c r="E61" s="160">
        <f>'将来負担比率（分子）の構造'!J$46</f>
        <v>12</v>
      </c>
      <c r="F61" s="160"/>
      <c r="G61" s="160"/>
      <c r="H61" s="160">
        <f>'将来負担比率（分子）の構造'!K$46</f>
        <v>11</v>
      </c>
      <c r="I61" s="160"/>
      <c r="J61" s="160"/>
      <c r="K61" s="160">
        <f>'将来負担比率（分子）の構造'!L$46</f>
        <v>10</v>
      </c>
      <c r="L61" s="160"/>
      <c r="M61" s="160"/>
      <c r="N61" s="160">
        <f>'将来負担比率（分子）の構造'!M$46</f>
        <v>6</v>
      </c>
      <c r="O61" s="160"/>
      <c r="P61" s="160"/>
    </row>
    <row r="62" spans="1:16">
      <c r="A62" s="160" t="s">
        <v>29</v>
      </c>
      <c r="B62" s="160">
        <f>'将来負担比率（分子）の構造'!I$45</f>
        <v>3631</v>
      </c>
      <c r="C62" s="160"/>
      <c r="D62" s="160"/>
      <c r="E62" s="160">
        <f>'将来負担比率（分子）の構造'!J$45</f>
        <v>3456</v>
      </c>
      <c r="F62" s="160"/>
      <c r="G62" s="160"/>
      <c r="H62" s="160">
        <f>'将来負担比率（分子）の構造'!K$45</f>
        <v>3007</v>
      </c>
      <c r="I62" s="160"/>
      <c r="J62" s="160"/>
      <c r="K62" s="160">
        <f>'将来負担比率（分子）の構造'!L$45</f>
        <v>2922</v>
      </c>
      <c r="L62" s="160"/>
      <c r="M62" s="160"/>
      <c r="N62" s="160">
        <f>'将来負担比率（分子）の構造'!M$45</f>
        <v>2893</v>
      </c>
      <c r="O62" s="160"/>
      <c r="P62" s="160"/>
    </row>
    <row r="63" spans="1:16">
      <c r="A63" s="160" t="s">
        <v>28</v>
      </c>
      <c r="B63" s="160">
        <f>'将来負担比率（分子）の構造'!I$44</f>
        <v>322</v>
      </c>
      <c r="C63" s="160"/>
      <c r="D63" s="160"/>
      <c r="E63" s="160">
        <f>'将来負担比率（分子）の構造'!J$44</f>
        <v>264</v>
      </c>
      <c r="F63" s="160"/>
      <c r="G63" s="160"/>
      <c r="H63" s="160">
        <f>'将来負担比率（分子）の構造'!K$44</f>
        <v>208</v>
      </c>
      <c r="I63" s="160"/>
      <c r="J63" s="160"/>
      <c r="K63" s="160">
        <f>'将来負担比率（分子）の構造'!L$44</f>
        <v>165</v>
      </c>
      <c r="L63" s="160"/>
      <c r="M63" s="160"/>
      <c r="N63" s="160">
        <f>'将来負担比率（分子）の構造'!M$44</f>
        <v>137</v>
      </c>
      <c r="O63" s="160"/>
      <c r="P63" s="160"/>
    </row>
    <row r="64" spans="1:16">
      <c r="A64" s="160" t="s">
        <v>27</v>
      </c>
      <c r="B64" s="160">
        <f>'将来負担比率（分子）の構造'!I$43</f>
        <v>6250</v>
      </c>
      <c r="C64" s="160"/>
      <c r="D64" s="160"/>
      <c r="E64" s="160">
        <f>'将来負担比率（分子）の構造'!J$43</f>
        <v>6617</v>
      </c>
      <c r="F64" s="160"/>
      <c r="G64" s="160"/>
      <c r="H64" s="160">
        <f>'将来負担比率（分子）の構造'!K$43</f>
        <v>6412</v>
      </c>
      <c r="I64" s="160"/>
      <c r="J64" s="160"/>
      <c r="K64" s="160">
        <f>'将来負担比率（分子）の構造'!L$43</f>
        <v>6393</v>
      </c>
      <c r="L64" s="160"/>
      <c r="M64" s="160"/>
      <c r="N64" s="160">
        <f>'将来負担比率（分子）の構造'!M$43</f>
        <v>5961</v>
      </c>
      <c r="O64" s="160"/>
      <c r="P64" s="160"/>
    </row>
    <row r="65" spans="1:16">
      <c r="A65" s="160" t="s">
        <v>26</v>
      </c>
      <c r="B65" s="160">
        <f>'将来負担比率（分子）の構造'!I$42</f>
        <v>184</v>
      </c>
      <c r="C65" s="160"/>
      <c r="D65" s="160"/>
      <c r="E65" s="160">
        <f>'将来負担比率（分子）の構造'!J$42</f>
        <v>158</v>
      </c>
      <c r="F65" s="160"/>
      <c r="G65" s="160"/>
      <c r="H65" s="160">
        <f>'将来負担比率（分子）の構造'!K$42</f>
        <v>132</v>
      </c>
      <c r="I65" s="160"/>
      <c r="J65" s="160"/>
      <c r="K65" s="160">
        <f>'将来負担比率（分子）の構造'!L$42</f>
        <v>100</v>
      </c>
      <c r="L65" s="160"/>
      <c r="M65" s="160"/>
      <c r="N65" s="160">
        <f>'将来負担比率（分子）の構造'!M$42</f>
        <v>71</v>
      </c>
      <c r="O65" s="160"/>
      <c r="P65" s="160"/>
    </row>
    <row r="66" spans="1:16">
      <c r="A66" s="160" t="s">
        <v>25</v>
      </c>
      <c r="B66" s="160">
        <f>'将来負担比率（分子）の構造'!I$41</f>
        <v>15164</v>
      </c>
      <c r="C66" s="160"/>
      <c r="D66" s="160"/>
      <c r="E66" s="160">
        <f>'将来負担比率（分子）の構造'!J$41</f>
        <v>16691</v>
      </c>
      <c r="F66" s="160"/>
      <c r="G66" s="160"/>
      <c r="H66" s="160">
        <f>'将来負担比率（分子）の構造'!K$41</f>
        <v>19794</v>
      </c>
      <c r="I66" s="160"/>
      <c r="J66" s="160"/>
      <c r="K66" s="160">
        <f>'将来負担比率（分子）の構造'!L$41</f>
        <v>20594</v>
      </c>
      <c r="L66" s="160"/>
      <c r="M66" s="160"/>
      <c r="N66" s="160">
        <f>'将来負担比率（分子）の構造'!M$41</f>
        <v>21191</v>
      </c>
      <c r="O66" s="160"/>
      <c r="P66" s="160"/>
    </row>
    <row r="67" spans="1:16">
      <c r="A67" s="160" t="s">
        <v>69</v>
      </c>
      <c r="B67" s="160" t="e">
        <f>NA()</f>
        <v>#N/A</v>
      </c>
      <c r="C67" s="160">
        <f>IF(ISNUMBER('将来負担比率（分子）の構造'!I$53), IF('将来負担比率（分子）の構造'!I$53 &lt; 0, 0, '将来負担比率（分子）の構造'!I$53), NA())</f>
        <v>6366</v>
      </c>
      <c r="D67" s="160" t="e">
        <f>NA()</f>
        <v>#N/A</v>
      </c>
      <c r="E67" s="160" t="e">
        <f>NA()</f>
        <v>#N/A</v>
      </c>
      <c r="F67" s="160">
        <f>IF(ISNUMBER('将来負担比率（分子）の構造'!J$53), IF('将来負担比率（分子）の構造'!J$53 &lt; 0, 0, '将来負担比率（分子）の構造'!J$53), NA())</f>
        <v>7539</v>
      </c>
      <c r="G67" s="160" t="e">
        <f>NA()</f>
        <v>#N/A</v>
      </c>
      <c r="H67" s="160" t="e">
        <f>NA()</f>
        <v>#N/A</v>
      </c>
      <c r="I67" s="160">
        <f>IF(ISNUMBER('将来負担比率（分子）の構造'!K$53), IF('将来負担比率（分子）の構造'!K$53 &lt; 0, 0, '将来負担比率（分子）の構造'!K$53), NA())</f>
        <v>8586</v>
      </c>
      <c r="J67" s="160" t="e">
        <f>NA()</f>
        <v>#N/A</v>
      </c>
      <c r="K67" s="160" t="e">
        <f>NA()</f>
        <v>#N/A</v>
      </c>
      <c r="L67" s="160">
        <f>IF(ISNUMBER('将来負担比率（分子）の構造'!L$53), IF('将来負担比率（分子）の構造'!L$53 &lt; 0, 0, '将来負担比率（分子）の構造'!L$53), NA())</f>
        <v>9130</v>
      </c>
      <c r="M67" s="160" t="e">
        <f>NA()</f>
        <v>#N/A</v>
      </c>
      <c r="N67" s="160" t="e">
        <f>NA()</f>
        <v>#N/A</v>
      </c>
      <c r="O67" s="160">
        <f>IF(ISNUMBER('将来負担比率（分子）の構造'!M$53), IF('将来負担比率（分子）の構造'!M$53 &lt; 0, 0, '将来負担比率（分子）の構造'!M$53), NA())</f>
        <v>9285</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2525</v>
      </c>
      <c r="C72" s="164">
        <f>基金残高に係る経年分析!G55</f>
        <v>2336</v>
      </c>
      <c r="D72" s="164">
        <f>基金残高に係る経年分析!H55</f>
        <v>2347</v>
      </c>
    </row>
    <row r="73" spans="1:16">
      <c r="A73" s="163" t="s">
        <v>72</v>
      </c>
      <c r="B73" s="164">
        <f>基金残高に係る経年分析!F56</f>
        <v>128</v>
      </c>
      <c r="C73" s="164">
        <f>基金残高に係る経年分析!G56</f>
        <v>129</v>
      </c>
      <c r="D73" s="164">
        <f>基金残高に係る経年分析!H56</f>
        <v>168</v>
      </c>
    </row>
    <row r="74" spans="1:16">
      <c r="A74" s="163" t="s">
        <v>73</v>
      </c>
      <c r="B74" s="164">
        <f>基金残高に係る経年分析!F57</f>
        <v>3904</v>
      </c>
      <c r="C74" s="164">
        <f>基金残高に係る経年分析!G57</f>
        <v>3666</v>
      </c>
      <c r="D74" s="164">
        <f>基金残高に係る経年分析!H57</f>
        <v>3305</v>
      </c>
    </row>
  </sheetData>
  <sheetProtection algorithmName="SHA-512" hashValue="S9pY3KHO7XtuykAA7a+pkN07mJHGsFb4dKNXOFPGnMkwQno1sEYTw/ZFtKIjEN/jTEfjQfFxfexHoGAXAITNCQ==" saltValue="AT+EA7LG7AvvW1MixyjV1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5" zoomScaleNormal="75"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207</v>
      </c>
      <c r="DI1" s="598"/>
      <c r="DJ1" s="598"/>
      <c r="DK1" s="598"/>
      <c r="DL1" s="598"/>
      <c r="DM1" s="598"/>
      <c r="DN1" s="599"/>
      <c r="DO1" s="205"/>
      <c r="DP1" s="597" t="s">
        <v>208</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00" t="s">
        <v>210</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211</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212</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c r="B4" s="600" t="s">
        <v>1</v>
      </c>
      <c r="C4" s="601"/>
      <c r="D4" s="601"/>
      <c r="E4" s="601"/>
      <c r="F4" s="601"/>
      <c r="G4" s="601"/>
      <c r="H4" s="601"/>
      <c r="I4" s="601"/>
      <c r="J4" s="601"/>
      <c r="K4" s="601"/>
      <c r="L4" s="601"/>
      <c r="M4" s="601"/>
      <c r="N4" s="601"/>
      <c r="O4" s="601"/>
      <c r="P4" s="601"/>
      <c r="Q4" s="602"/>
      <c r="R4" s="600" t="s">
        <v>213</v>
      </c>
      <c r="S4" s="601"/>
      <c r="T4" s="601"/>
      <c r="U4" s="601"/>
      <c r="V4" s="601"/>
      <c r="W4" s="601"/>
      <c r="X4" s="601"/>
      <c r="Y4" s="602"/>
      <c r="Z4" s="600" t="s">
        <v>214</v>
      </c>
      <c r="AA4" s="601"/>
      <c r="AB4" s="601"/>
      <c r="AC4" s="602"/>
      <c r="AD4" s="600" t="s">
        <v>215</v>
      </c>
      <c r="AE4" s="601"/>
      <c r="AF4" s="601"/>
      <c r="AG4" s="601"/>
      <c r="AH4" s="601"/>
      <c r="AI4" s="601"/>
      <c r="AJ4" s="601"/>
      <c r="AK4" s="602"/>
      <c r="AL4" s="600" t="s">
        <v>214</v>
      </c>
      <c r="AM4" s="601"/>
      <c r="AN4" s="601"/>
      <c r="AO4" s="602"/>
      <c r="AP4" s="606" t="s">
        <v>216</v>
      </c>
      <c r="AQ4" s="606"/>
      <c r="AR4" s="606"/>
      <c r="AS4" s="606"/>
      <c r="AT4" s="606"/>
      <c r="AU4" s="606"/>
      <c r="AV4" s="606"/>
      <c r="AW4" s="606"/>
      <c r="AX4" s="606"/>
      <c r="AY4" s="606"/>
      <c r="AZ4" s="606"/>
      <c r="BA4" s="606"/>
      <c r="BB4" s="606"/>
      <c r="BC4" s="606"/>
      <c r="BD4" s="606"/>
      <c r="BE4" s="606"/>
      <c r="BF4" s="606"/>
      <c r="BG4" s="606" t="s">
        <v>217</v>
      </c>
      <c r="BH4" s="606"/>
      <c r="BI4" s="606"/>
      <c r="BJ4" s="606"/>
      <c r="BK4" s="606"/>
      <c r="BL4" s="606"/>
      <c r="BM4" s="606"/>
      <c r="BN4" s="606"/>
      <c r="BO4" s="606" t="s">
        <v>214</v>
      </c>
      <c r="BP4" s="606"/>
      <c r="BQ4" s="606"/>
      <c r="BR4" s="606"/>
      <c r="BS4" s="606" t="s">
        <v>218</v>
      </c>
      <c r="BT4" s="606"/>
      <c r="BU4" s="606"/>
      <c r="BV4" s="606"/>
      <c r="BW4" s="606"/>
      <c r="BX4" s="606"/>
      <c r="BY4" s="606"/>
      <c r="BZ4" s="606"/>
      <c r="CA4" s="606"/>
      <c r="CB4" s="606"/>
      <c r="CD4" s="603" t="s">
        <v>219</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c r="B5" s="607" t="s">
        <v>220</v>
      </c>
      <c r="C5" s="608"/>
      <c r="D5" s="608"/>
      <c r="E5" s="608"/>
      <c r="F5" s="608"/>
      <c r="G5" s="608"/>
      <c r="H5" s="608"/>
      <c r="I5" s="608"/>
      <c r="J5" s="608"/>
      <c r="K5" s="608"/>
      <c r="L5" s="608"/>
      <c r="M5" s="608"/>
      <c r="N5" s="608"/>
      <c r="O5" s="608"/>
      <c r="P5" s="608"/>
      <c r="Q5" s="609"/>
      <c r="R5" s="610">
        <v>5960323</v>
      </c>
      <c r="S5" s="611"/>
      <c r="T5" s="611"/>
      <c r="U5" s="611"/>
      <c r="V5" s="611"/>
      <c r="W5" s="611"/>
      <c r="X5" s="611"/>
      <c r="Y5" s="612"/>
      <c r="Z5" s="613">
        <v>29.7</v>
      </c>
      <c r="AA5" s="613"/>
      <c r="AB5" s="613"/>
      <c r="AC5" s="613"/>
      <c r="AD5" s="614">
        <v>5794570</v>
      </c>
      <c r="AE5" s="614"/>
      <c r="AF5" s="614"/>
      <c r="AG5" s="614"/>
      <c r="AH5" s="614"/>
      <c r="AI5" s="614"/>
      <c r="AJ5" s="614"/>
      <c r="AK5" s="614"/>
      <c r="AL5" s="615">
        <v>61.7</v>
      </c>
      <c r="AM5" s="616"/>
      <c r="AN5" s="616"/>
      <c r="AO5" s="617"/>
      <c r="AP5" s="607" t="s">
        <v>221</v>
      </c>
      <c r="AQ5" s="608"/>
      <c r="AR5" s="608"/>
      <c r="AS5" s="608"/>
      <c r="AT5" s="608"/>
      <c r="AU5" s="608"/>
      <c r="AV5" s="608"/>
      <c r="AW5" s="608"/>
      <c r="AX5" s="608"/>
      <c r="AY5" s="608"/>
      <c r="AZ5" s="608"/>
      <c r="BA5" s="608"/>
      <c r="BB5" s="608"/>
      <c r="BC5" s="608"/>
      <c r="BD5" s="608"/>
      <c r="BE5" s="608"/>
      <c r="BF5" s="609"/>
      <c r="BG5" s="621">
        <v>5772565</v>
      </c>
      <c r="BH5" s="622"/>
      <c r="BI5" s="622"/>
      <c r="BJ5" s="622"/>
      <c r="BK5" s="622"/>
      <c r="BL5" s="622"/>
      <c r="BM5" s="622"/>
      <c r="BN5" s="623"/>
      <c r="BO5" s="624">
        <v>96.8</v>
      </c>
      <c r="BP5" s="624"/>
      <c r="BQ5" s="624"/>
      <c r="BR5" s="624"/>
      <c r="BS5" s="625">
        <v>105501</v>
      </c>
      <c r="BT5" s="625"/>
      <c r="BU5" s="625"/>
      <c r="BV5" s="625"/>
      <c r="BW5" s="625"/>
      <c r="BX5" s="625"/>
      <c r="BY5" s="625"/>
      <c r="BZ5" s="625"/>
      <c r="CA5" s="625"/>
      <c r="CB5" s="629"/>
      <c r="CD5" s="603" t="s">
        <v>216</v>
      </c>
      <c r="CE5" s="604"/>
      <c r="CF5" s="604"/>
      <c r="CG5" s="604"/>
      <c r="CH5" s="604"/>
      <c r="CI5" s="604"/>
      <c r="CJ5" s="604"/>
      <c r="CK5" s="604"/>
      <c r="CL5" s="604"/>
      <c r="CM5" s="604"/>
      <c r="CN5" s="604"/>
      <c r="CO5" s="604"/>
      <c r="CP5" s="604"/>
      <c r="CQ5" s="605"/>
      <c r="CR5" s="603" t="s">
        <v>222</v>
      </c>
      <c r="CS5" s="604"/>
      <c r="CT5" s="604"/>
      <c r="CU5" s="604"/>
      <c r="CV5" s="604"/>
      <c r="CW5" s="604"/>
      <c r="CX5" s="604"/>
      <c r="CY5" s="605"/>
      <c r="CZ5" s="603" t="s">
        <v>214</v>
      </c>
      <c r="DA5" s="604"/>
      <c r="DB5" s="604"/>
      <c r="DC5" s="605"/>
      <c r="DD5" s="603" t="s">
        <v>223</v>
      </c>
      <c r="DE5" s="604"/>
      <c r="DF5" s="604"/>
      <c r="DG5" s="604"/>
      <c r="DH5" s="604"/>
      <c r="DI5" s="604"/>
      <c r="DJ5" s="604"/>
      <c r="DK5" s="604"/>
      <c r="DL5" s="604"/>
      <c r="DM5" s="604"/>
      <c r="DN5" s="604"/>
      <c r="DO5" s="604"/>
      <c r="DP5" s="605"/>
      <c r="DQ5" s="603" t="s">
        <v>224</v>
      </c>
      <c r="DR5" s="604"/>
      <c r="DS5" s="604"/>
      <c r="DT5" s="604"/>
      <c r="DU5" s="604"/>
      <c r="DV5" s="604"/>
      <c r="DW5" s="604"/>
      <c r="DX5" s="604"/>
      <c r="DY5" s="604"/>
      <c r="DZ5" s="604"/>
      <c r="EA5" s="604"/>
      <c r="EB5" s="604"/>
      <c r="EC5" s="605"/>
    </row>
    <row r="6" spans="2:143" ht="11.25" customHeight="1">
      <c r="B6" s="618" t="s">
        <v>225</v>
      </c>
      <c r="C6" s="619"/>
      <c r="D6" s="619"/>
      <c r="E6" s="619"/>
      <c r="F6" s="619"/>
      <c r="G6" s="619"/>
      <c r="H6" s="619"/>
      <c r="I6" s="619"/>
      <c r="J6" s="619"/>
      <c r="K6" s="619"/>
      <c r="L6" s="619"/>
      <c r="M6" s="619"/>
      <c r="N6" s="619"/>
      <c r="O6" s="619"/>
      <c r="P6" s="619"/>
      <c r="Q6" s="620"/>
      <c r="R6" s="621">
        <v>185278</v>
      </c>
      <c r="S6" s="622"/>
      <c r="T6" s="622"/>
      <c r="U6" s="622"/>
      <c r="V6" s="622"/>
      <c r="W6" s="622"/>
      <c r="X6" s="622"/>
      <c r="Y6" s="623"/>
      <c r="Z6" s="624">
        <v>0.9</v>
      </c>
      <c r="AA6" s="624"/>
      <c r="AB6" s="624"/>
      <c r="AC6" s="624"/>
      <c r="AD6" s="625">
        <v>185278</v>
      </c>
      <c r="AE6" s="625"/>
      <c r="AF6" s="625"/>
      <c r="AG6" s="625"/>
      <c r="AH6" s="625"/>
      <c r="AI6" s="625"/>
      <c r="AJ6" s="625"/>
      <c r="AK6" s="625"/>
      <c r="AL6" s="626">
        <v>2</v>
      </c>
      <c r="AM6" s="627"/>
      <c r="AN6" s="627"/>
      <c r="AO6" s="628"/>
      <c r="AP6" s="618" t="s">
        <v>226</v>
      </c>
      <c r="AQ6" s="619"/>
      <c r="AR6" s="619"/>
      <c r="AS6" s="619"/>
      <c r="AT6" s="619"/>
      <c r="AU6" s="619"/>
      <c r="AV6" s="619"/>
      <c r="AW6" s="619"/>
      <c r="AX6" s="619"/>
      <c r="AY6" s="619"/>
      <c r="AZ6" s="619"/>
      <c r="BA6" s="619"/>
      <c r="BB6" s="619"/>
      <c r="BC6" s="619"/>
      <c r="BD6" s="619"/>
      <c r="BE6" s="619"/>
      <c r="BF6" s="620"/>
      <c r="BG6" s="621">
        <v>5772565</v>
      </c>
      <c r="BH6" s="622"/>
      <c r="BI6" s="622"/>
      <c r="BJ6" s="622"/>
      <c r="BK6" s="622"/>
      <c r="BL6" s="622"/>
      <c r="BM6" s="622"/>
      <c r="BN6" s="623"/>
      <c r="BO6" s="624">
        <v>96.8</v>
      </c>
      <c r="BP6" s="624"/>
      <c r="BQ6" s="624"/>
      <c r="BR6" s="624"/>
      <c r="BS6" s="625">
        <v>105501</v>
      </c>
      <c r="BT6" s="625"/>
      <c r="BU6" s="625"/>
      <c r="BV6" s="625"/>
      <c r="BW6" s="625"/>
      <c r="BX6" s="625"/>
      <c r="BY6" s="625"/>
      <c r="BZ6" s="625"/>
      <c r="CA6" s="625"/>
      <c r="CB6" s="629"/>
      <c r="CD6" s="632" t="s">
        <v>227</v>
      </c>
      <c r="CE6" s="633"/>
      <c r="CF6" s="633"/>
      <c r="CG6" s="633"/>
      <c r="CH6" s="633"/>
      <c r="CI6" s="633"/>
      <c r="CJ6" s="633"/>
      <c r="CK6" s="633"/>
      <c r="CL6" s="633"/>
      <c r="CM6" s="633"/>
      <c r="CN6" s="633"/>
      <c r="CO6" s="633"/>
      <c r="CP6" s="633"/>
      <c r="CQ6" s="634"/>
      <c r="CR6" s="621">
        <v>202292</v>
      </c>
      <c r="CS6" s="622"/>
      <c r="CT6" s="622"/>
      <c r="CU6" s="622"/>
      <c r="CV6" s="622"/>
      <c r="CW6" s="622"/>
      <c r="CX6" s="622"/>
      <c r="CY6" s="623"/>
      <c r="CZ6" s="615">
        <v>1.1000000000000001</v>
      </c>
      <c r="DA6" s="616"/>
      <c r="DB6" s="616"/>
      <c r="DC6" s="635"/>
      <c r="DD6" s="630" t="s">
        <v>228</v>
      </c>
      <c r="DE6" s="622"/>
      <c r="DF6" s="622"/>
      <c r="DG6" s="622"/>
      <c r="DH6" s="622"/>
      <c r="DI6" s="622"/>
      <c r="DJ6" s="622"/>
      <c r="DK6" s="622"/>
      <c r="DL6" s="622"/>
      <c r="DM6" s="622"/>
      <c r="DN6" s="622"/>
      <c r="DO6" s="622"/>
      <c r="DP6" s="623"/>
      <c r="DQ6" s="630">
        <v>202274</v>
      </c>
      <c r="DR6" s="622"/>
      <c r="DS6" s="622"/>
      <c r="DT6" s="622"/>
      <c r="DU6" s="622"/>
      <c r="DV6" s="622"/>
      <c r="DW6" s="622"/>
      <c r="DX6" s="622"/>
      <c r="DY6" s="622"/>
      <c r="DZ6" s="622"/>
      <c r="EA6" s="622"/>
      <c r="EB6" s="622"/>
      <c r="EC6" s="631"/>
    </row>
    <row r="7" spans="2:143" ht="11.25" customHeight="1">
      <c r="B7" s="618" t="s">
        <v>229</v>
      </c>
      <c r="C7" s="619"/>
      <c r="D7" s="619"/>
      <c r="E7" s="619"/>
      <c r="F7" s="619"/>
      <c r="G7" s="619"/>
      <c r="H7" s="619"/>
      <c r="I7" s="619"/>
      <c r="J7" s="619"/>
      <c r="K7" s="619"/>
      <c r="L7" s="619"/>
      <c r="M7" s="619"/>
      <c r="N7" s="619"/>
      <c r="O7" s="619"/>
      <c r="P7" s="619"/>
      <c r="Q7" s="620"/>
      <c r="R7" s="621">
        <v>7586</v>
      </c>
      <c r="S7" s="622"/>
      <c r="T7" s="622"/>
      <c r="U7" s="622"/>
      <c r="V7" s="622"/>
      <c r="W7" s="622"/>
      <c r="X7" s="622"/>
      <c r="Y7" s="623"/>
      <c r="Z7" s="624">
        <v>0</v>
      </c>
      <c r="AA7" s="624"/>
      <c r="AB7" s="624"/>
      <c r="AC7" s="624"/>
      <c r="AD7" s="625">
        <v>7586</v>
      </c>
      <c r="AE7" s="625"/>
      <c r="AF7" s="625"/>
      <c r="AG7" s="625"/>
      <c r="AH7" s="625"/>
      <c r="AI7" s="625"/>
      <c r="AJ7" s="625"/>
      <c r="AK7" s="625"/>
      <c r="AL7" s="626">
        <v>0.1</v>
      </c>
      <c r="AM7" s="627"/>
      <c r="AN7" s="627"/>
      <c r="AO7" s="628"/>
      <c r="AP7" s="618" t="s">
        <v>230</v>
      </c>
      <c r="AQ7" s="619"/>
      <c r="AR7" s="619"/>
      <c r="AS7" s="619"/>
      <c r="AT7" s="619"/>
      <c r="AU7" s="619"/>
      <c r="AV7" s="619"/>
      <c r="AW7" s="619"/>
      <c r="AX7" s="619"/>
      <c r="AY7" s="619"/>
      <c r="AZ7" s="619"/>
      <c r="BA7" s="619"/>
      <c r="BB7" s="619"/>
      <c r="BC7" s="619"/>
      <c r="BD7" s="619"/>
      <c r="BE7" s="619"/>
      <c r="BF7" s="620"/>
      <c r="BG7" s="621">
        <v>2630556</v>
      </c>
      <c r="BH7" s="622"/>
      <c r="BI7" s="622"/>
      <c r="BJ7" s="622"/>
      <c r="BK7" s="622"/>
      <c r="BL7" s="622"/>
      <c r="BM7" s="622"/>
      <c r="BN7" s="623"/>
      <c r="BO7" s="624">
        <v>44.1</v>
      </c>
      <c r="BP7" s="624"/>
      <c r="BQ7" s="624"/>
      <c r="BR7" s="624"/>
      <c r="BS7" s="625">
        <v>105501</v>
      </c>
      <c r="BT7" s="625"/>
      <c r="BU7" s="625"/>
      <c r="BV7" s="625"/>
      <c r="BW7" s="625"/>
      <c r="BX7" s="625"/>
      <c r="BY7" s="625"/>
      <c r="BZ7" s="625"/>
      <c r="CA7" s="625"/>
      <c r="CB7" s="629"/>
      <c r="CD7" s="636" t="s">
        <v>231</v>
      </c>
      <c r="CE7" s="637"/>
      <c r="CF7" s="637"/>
      <c r="CG7" s="637"/>
      <c r="CH7" s="637"/>
      <c r="CI7" s="637"/>
      <c r="CJ7" s="637"/>
      <c r="CK7" s="637"/>
      <c r="CL7" s="637"/>
      <c r="CM7" s="637"/>
      <c r="CN7" s="637"/>
      <c r="CO7" s="637"/>
      <c r="CP7" s="637"/>
      <c r="CQ7" s="638"/>
      <c r="CR7" s="621">
        <v>1921617</v>
      </c>
      <c r="CS7" s="622"/>
      <c r="CT7" s="622"/>
      <c r="CU7" s="622"/>
      <c r="CV7" s="622"/>
      <c r="CW7" s="622"/>
      <c r="CX7" s="622"/>
      <c r="CY7" s="623"/>
      <c r="CZ7" s="624">
        <v>10.199999999999999</v>
      </c>
      <c r="DA7" s="624"/>
      <c r="DB7" s="624"/>
      <c r="DC7" s="624"/>
      <c r="DD7" s="630">
        <v>137783</v>
      </c>
      <c r="DE7" s="622"/>
      <c r="DF7" s="622"/>
      <c r="DG7" s="622"/>
      <c r="DH7" s="622"/>
      <c r="DI7" s="622"/>
      <c r="DJ7" s="622"/>
      <c r="DK7" s="622"/>
      <c r="DL7" s="622"/>
      <c r="DM7" s="622"/>
      <c r="DN7" s="622"/>
      <c r="DO7" s="622"/>
      <c r="DP7" s="623"/>
      <c r="DQ7" s="630">
        <v>1618249</v>
      </c>
      <c r="DR7" s="622"/>
      <c r="DS7" s="622"/>
      <c r="DT7" s="622"/>
      <c r="DU7" s="622"/>
      <c r="DV7" s="622"/>
      <c r="DW7" s="622"/>
      <c r="DX7" s="622"/>
      <c r="DY7" s="622"/>
      <c r="DZ7" s="622"/>
      <c r="EA7" s="622"/>
      <c r="EB7" s="622"/>
      <c r="EC7" s="631"/>
    </row>
    <row r="8" spans="2:143" ht="11.25" customHeight="1">
      <c r="B8" s="618" t="s">
        <v>232</v>
      </c>
      <c r="C8" s="619"/>
      <c r="D8" s="619"/>
      <c r="E8" s="619"/>
      <c r="F8" s="619"/>
      <c r="G8" s="619"/>
      <c r="H8" s="619"/>
      <c r="I8" s="619"/>
      <c r="J8" s="619"/>
      <c r="K8" s="619"/>
      <c r="L8" s="619"/>
      <c r="M8" s="619"/>
      <c r="N8" s="619"/>
      <c r="O8" s="619"/>
      <c r="P8" s="619"/>
      <c r="Q8" s="620"/>
      <c r="R8" s="621">
        <v>22982</v>
      </c>
      <c r="S8" s="622"/>
      <c r="T8" s="622"/>
      <c r="U8" s="622"/>
      <c r="V8" s="622"/>
      <c r="W8" s="622"/>
      <c r="X8" s="622"/>
      <c r="Y8" s="623"/>
      <c r="Z8" s="624">
        <v>0.1</v>
      </c>
      <c r="AA8" s="624"/>
      <c r="AB8" s="624"/>
      <c r="AC8" s="624"/>
      <c r="AD8" s="625">
        <v>22982</v>
      </c>
      <c r="AE8" s="625"/>
      <c r="AF8" s="625"/>
      <c r="AG8" s="625"/>
      <c r="AH8" s="625"/>
      <c r="AI8" s="625"/>
      <c r="AJ8" s="625"/>
      <c r="AK8" s="625"/>
      <c r="AL8" s="626">
        <v>0.2</v>
      </c>
      <c r="AM8" s="627"/>
      <c r="AN8" s="627"/>
      <c r="AO8" s="628"/>
      <c r="AP8" s="618" t="s">
        <v>233</v>
      </c>
      <c r="AQ8" s="619"/>
      <c r="AR8" s="619"/>
      <c r="AS8" s="619"/>
      <c r="AT8" s="619"/>
      <c r="AU8" s="619"/>
      <c r="AV8" s="619"/>
      <c r="AW8" s="619"/>
      <c r="AX8" s="619"/>
      <c r="AY8" s="619"/>
      <c r="AZ8" s="619"/>
      <c r="BA8" s="619"/>
      <c r="BB8" s="619"/>
      <c r="BC8" s="619"/>
      <c r="BD8" s="619"/>
      <c r="BE8" s="619"/>
      <c r="BF8" s="620"/>
      <c r="BG8" s="621">
        <v>76198</v>
      </c>
      <c r="BH8" s="622"/>
      <c r="BI8" s="622"/>
      <c r="BJ8" s="622"/>
      <c r="BK8" s="622"/>
      <c r="BL8" s="622"/>
      <c r="BM8" s="622"/>
      <c r="BN8" s="623"/>
      <c r="BO8" s="624">
        <v>1.3</v>
      </c>
      <c r="BP8" s="624"/>
      <c r="BQ8" s="624"/>
      <c r="BR8" s="624"/>
      <c r="BS8" s="630" t="s">
        <v>120</v>
      </c>
      <c r="BT8" s="622"/>
      <c r="BU8" s="622"/>
      <c r="BV8" s="622"/>
      <c r="BW8" s="622"/>
      <c r="BX8" s="622"/>
      <c r="BY8" s="622"/>
      <c r="BZ8" s="622"/>
      <c r="CA8" s="622"/>
      <c r="CB8" s="631"/>
      <c r="CD8" s="636" t="s">
        <v>234</v>
      </c>
      <c r="CE8" s="637"/>
      <c r="CF8" s="637"/>
      <c r="CG8" s="637"/>
      <c r="CH8" s="637"/>
      <c r="CI8" s="637"/>
      <c r="CJ8" s="637"/>
      <c r="CK8" s="637"/>
      <c r="CL8" s="637"/>
      <c r="CM8" s="637"/>
      <c r="CN8" s="637"/>
      <c r="CO8" s="637"/>
      <c r="CP8" s="637"/>
      <c r="CQ8" s="638"/>
      <c r="CR8" s="621">
        <v>5974224</v>
      </c>
      <c r="CS8" s="622"/>
      <c r="CT8" s="622"/>
      <c r="CU8" s="622"/>
      <c r="CV8" s="622"/>
      <c r="CW8" s="622"/>
      <c r="CX8" s="622"/>
      <c r="CY8" s="623"/>
      <c r="CZ8" s="624">
        <v>31.9</v>
      </c>
      <c r="DA8" s="624"/>
      <c r="DB8" s="624"/>
      <c r="DC8" s="624"/>
      <c r="DD8" s="630">
        <v>42688</v>
      </c>
      <c r="DE8" s="622"/>
      <c r="DF8" s="622"/>
      <c r="DG8" s="622"/>
      <c r="DH8" s="622"/>
      <c r="DI8" s="622"/>
      <c r="DJ8" s="622"/>
      <c r="DK8" s="622"/>
      <c r="DL8" s="622"/>
      <c r="DM8" s="622"/>
      <c r="DN8" s="622"/>
      <c r="DO8" s="622"/>
      <c r="DP8" s="623"/>
      <c r="DQ8" s="630">
        <v>3063131</v>
      </c>
      <c r="DR8" s="622"/>
      <c r="DS8" s="622"/>
      <c r="DT8" s="622"/>
      <c r="DU8" s="622"/>
      <c r="DV8" s="622"/>
      <c r="DW8" s="622"/>
      <c r="DX8" s="622"/>
      <c r="DY8" s="622"/>
      <c r="DZ8" s="622"/>
      <c r="EA8" s="622"/>
      <c r="EB8" s="622"/>
      <c r="EC8" s="631"/>
    </row>
    <row r="9" spans="2:143" ht="11.25" customHeight="1">
      <c r="B9" s="618" t="s">
        <v>235</v>
      </c>
      <c r="C9" s="619"/>
      <c r="D9" s="619"/>
      <c r="E9" s="619"/>
      <c r="F9" s="619"/>
      <c r="G9" s="619"/>
      <c r="H9" s="619"/>
      <c r="I9" s="619"/>
      <c r="J9" s="619"/>
      <c r="K9" s="619"/>
      <c r="L9" s="619"/>
      <c r="M9" s="619"/>
      <c r="N9" s="619"/>
      <c r="O9" s="619"/>
      <c r="P9" s="619"/>
      <c r="Q9" s="620"/>
      <c r="R9" s="621">
        <v>22789</v>
      </c>
      <c r="S9" s="622"/>
      <c r="T9" s="622"/>
      <c r="U9" s="622"/>
      <c r="V9" s="622"/>
      <c r="W9" s="622"/>
      <c r="X9" s="622"/>
      <c r="Y9" s="623"/>
      <c r="Z9" s="624">
        <v>0.1</v>
      </c>
      <c r="AA9" s="624"/>
      <c r="AB9" s="624"/>
      <c r="AC9" s="624"/>
      <c r="AD9" s="625">
        <v>22789</v>
      </c>
      <c r="AE9" s="625"/>
      <c r="AF9" s="625"/>
      <c r="AG9" s="625"/>
      <c r="AH9" s="625"/>
      <c r="AI9" s="625"/>
      <c r="AJ9" s="625"/>
      <c r="AK9" s="625"/>
      <c r="AL9" s="626">
        <v>0.2</v>
      </c>
      <c r="AM9" s="627"/>
      <c r="AN9" s="627"/>
      <c r="AO9" s="628"/>
      <c r="AP9" s="618" t="s">
        <v>236</v>
      </c>
      <c r="AQ9" s="619"/>
      <c r="AR9" s="619"/>
      <c r="AS9" s="619"/>
      <c r="AT9" s="619"/>
      <c r="AU9" s="619"/>
      <c r="AV9" s="619"/>
      <c r="AW9" s="619"/>
      <c r="AX9" s="619"/>
      <c r="AY9" s="619"/>
      <c r="AZ9" s="619"/>
      <c r="BA9" s="619"/>
      <c r="BB9" s="619"/>
      <c r="BC9" s="619"/>
      <c r="BD9" s="619"/>
      <c r="BE9" s="619"/>
      <c r="BF9" s="620"/>
      <c r="BG9" s="621">
        <v>1909791</v>
      </c>
      <c r="BH9" s="622"/>
      <c r="BI9" s="622"/>
      <c r="BJ9" s="622"/>
      <c r="BK9" s="622"/>
      <c r="BL9" s="622"/>
      <c r="BM9" s="622"/>
      <c r="BN9" s="623"/>
      <c r="BO9" s="624">
        <v>32</v>
      </c>
      <c r="BP9" s="624"/>
      <c r="BQ9" s="624"/>
      <c r="BR9" s="624"/>
      <c r="BS9" s="630" t="s">
        <v>120</v>
      </c>
      <c r="BT9" s="622"/>
      <c r="BU9" s="622"/>
      <c r="BV9" s="622"/>
      <c r="BW9" s="622"/>
      <c r="BX9" s="622"/>
      <c r="BY9" s="622"/>
      <c r="BZ9" s="622"/>
      <c r="CA9" s="622"/>
      <c r="CB9" s="631"/>
      <c r="CD9" s="636" t="s">
        <v>237</v>
      </c>
      <c r="CE9" s="637"/>
      <c r="CF9" s="637"/>
      <c r="CG9" s="637"/>
      <c r="CH9" s="637"/>
      <c r="CI9" s="637"/>
      <c r="CJ9" s="637"/>
      <c r="CK9" s="637"/>
      <c r="CL9" s="637"/>
      <c r="CM9" s="637"/>
      <c r="CN9" s="637"/>
      <c r="CO9" s="637"/>
      <c r="CP9" s="637"/>
      <c r="CQ9" s="638"/>
      <c r="CR9" s="621">
        <v>2067929</v>
      </c>
      <c r="CS9" s="622"/>
      <c r="CT9" s="622"/>
      <c r="CU9" s="622"/>
      <c r="CV9" s="622"/>
      <c r="CW9" s="622"/>
      <c r="CX9" s="622"/>
      <c r="CY9" s="623"/>
      <c r="CZ9" s="624">
        <v>11</v>
      </c>
      <c r="DA9" s="624"/>
      <c r="DB9" s="624"/>
      <c r="DC9" s="624"/>
      <c r="DD9" s="630">
        <v>207672</v>
      </c>
      <c r="DE9" s="622"/>
      <c r="DF9" s="622"/>
      <c r="DG9" s="622"/>
      <c r="DH9" s="622"/>
      <c r="DI9" s="622"/>
      <c r="DJ9" s="622"/>
      <c r="DK9" s="622"/>
      <c r="DL9" s="622"/>
      <c r="DM9" s="622"/>
      <c r="DN9" s="622"/>
      <c r="DO9" s="622"/>
      <c r="DP9" s="623"/>
      <c r="DQ9" s="630">
        <v>1706853</v>
      </c>
      <c r="DR9" s="622"/>
      <c r="DS9" s="622"/>
      <c r="DT9" s="622"/>
      <c r="DU9" s="622"/>
      <c r="DV9" s="622"/>
      <c r="DW9" s="622"/>
      <c r="DX9" s="622"/>
      <c r="DY9" s="622"/>
      <c r="DZ9" s="622"/>
      <c r="EA9" s="622"/>
      <c r="EB9" s="622"/>
      <c r="EC9" s="631"/>
    </row>
    <row r="10" spans="2:143" ht="11.25" customHeight="1">
      <c r="B10" s="618" t="s">
        <v>238</v>
      </c>
      <c r="C10" s="619"/>
      <c r="D10" s="619"/>
      <c r="E10" s="619"/>
      <c r="F10" s="619"/>
      <c r="G10" s="619"/>
      <c r="H10" s="619"/>
      <c r="I10" s="619"/>
      <c r="J10" s="619"/>
      <c r="K10" s="619"/>
      <c r="L10" s="619"/>
      <c r="M10" s="619"/>
      <c r="N10" s="619"/>
      <c r="O10" s="619"/>
      <c r="P10" s="619"/>
      <c r="Q10" s="620"/>
      <c r="R10" s="621" t="s">
        <v>120</v>
      </c>
      <c r="S10" s="622"/>
      <c r="T10" s="622"/>
      <c r="U10" s="622"/>
      <c r="V10" s="622"/>
      <c r="W10" s="622"/>
      <c r="X10" s="622"/>
      <c r="Y10" s="623"/>
      <c r="Z10" s="624" t="s">
        <v>120</v>
      </c>
      <c r="AA10" s="624"/>
      <c r="AB10" s="624"/>
      <c r="AC10" s="624"/>
      <c r="AD10" s="625" t="s">
        <v>120</v>
      </c>
      <c r="AE10" s="625"/>
      <c r="AF10" s="625"/>
      <c r="AG10" s="625"/>
      <c r="AH10" s="625"/>
      <c r="AI10" s="625"/>
      <c r="AJ10" s="625"/>
      <c r="AK10" s="625"/>
      <c r="AL10" s="626" t="s">
        <v>228</v>
      </c>
      <c r="AM10" s="627"/>
      <c r="AN10" s="627"/>
      <c r="AO10" s="628"/>
      <c r="AP10" s="618" t="s">
        <v>239</v>
      </c>
      <c r="AQ10" s="619"/>
      <c r="AR10" s="619"/>
      <c r="AS10" s="619"/>
      <c r="AT10" s="619"/>
      <c r="AU10" s="619"/>
      <c r="AV10" s="619"/>
      <c r="AW10" s="619"/>
      <c r="AX10" s="619"/>
      <c r="AY10" s="619"/>
      <c r="AZ10" s="619"/>
      <c r="BA10" s="619"/>
      <c r="BB10" s="619"/>
      <c r="BC10" s="619"/>
      <c r="BD10" s="619"/>
      <c r="BE10" s="619"/>
      <c r="BF10" s="620"/>
      <c r="BG10" s="621">
        <v>112437</v>
      </c>
      <c r="BH10" s="622"/>
      <c r="BI10" s="622"/>
      <c r="BJ10" s="622"/>
      <c r="BK10" s="622"/>
      <c r="BL10" s="622"/>
      <c r="BM10" s="622"/>
      <c r="BN10" s="623"/>
      <c r="BO10" s="624">
        <v>1.9</v>
      </c>
      <c r="BP10" s="624"/>
      <c r="BQ10" s="624"/>
      <c r="BR10" s="624"/>
      <c r="BS10" s="630" t="s">
        <v>228</v>
      </c>
      <c r="BT10" s="622"/>
      <c r="BU10" s="622"/>
      <c r="BV10" s="622"/>
      <c r="BW10" s="622"/>
      <c r="BX10" s="622"/>
      <c r="BY10" s="622"/>
      <c r="BZ10" s="622"/>
      <c r="CA10" s="622"/>
      <c r="CB10" s="631"/>
      <c r="CD10" s="636" t="s">
        <v>240</v>
      </c>
      <c r="CE10" s="637"/>
      <c r="CF10" s="637"/>
      <c r="CG10" s="637"/>
      <c r="CH10" s="637"/>
      <c r="CI10" s="637"/>
      <c r="CJ10" s="637"/>
      <c r="CK10" s="637"/>
      <c r="CL10" s="637"/>
      <c r="CM10" s="637"/>
      <c r="CN10" s="637"/>
      <c r="CO10" s="637"/>
      <c r="CP10" s="637"/>
      <c r="CQ10" s="638"/>
      <c r="CR10" s="621" t="s">
        <v>228</v>
      </c>
      <c r="CS10" s="622"/>
      <c r="CT10" s="622"/>
      <c r="CU10" s="622"/>
      <c r="CV10" s="622"/>
      <c r="CW10" s="622"/>
      <c r="CX10" s="622"/>
      <c r="CY10" s="623"/>
      <c r="CZ10" s="624" t="s">
        <v>228</v>
      </c>
      <c r="DA10" s="624"/>
      <c r="DB10" s="624"/>
      <c r="DC10" s="624"/>
      <c r="DD10" s="630" t="s">
        <v>228</v>
      </c>
      <c r="DE10" s="622"/>
      <c r="DF10" s="622"/>
      <c r="DG10" s="622"/>
      <c r="DH10" s="622"/>
      <c r="DI10" s="622"/>
      <c r="DJ10" s="622"/>
      <c r="DK10" s="622"/>
      <c r="DL10" s="622"/>
      <c r="DM10" s="622"/>
      <c r="DN10" s="622"/>
      <c r="DO10" s="622"/>
      <c r="DP10" s="623"/>
      <c r="DQ10" s="630" t="s">
        <v>120</v>
      </c>
      <c r="DR10" s="622"/>
      <c r="DS10" s="622"/>
      <c r="DT10" s="622"/>
      <c r="DU10" s="622"/>
      <c r="DV10" s="622"/>
      <c r="DW10" s="622"/>
      <c r="DX10" s="622"/>
      <c r="DY10" s="622"/>
      <c r="DZ10" s="622"/>
      <c r="EA10" s="622"/>
      <c r="EB10" s="622"/>
      <c r="EC10" s="631"/>
    </row>
    <row r="11" spans="2:143" ht="11.25" customHeight="1">
      <c r="B11" s="618" t="s">
        <v>241</v>
      </c>
      <c r="C11" s="619"/>
      <c r="D11" s="619"/>
      <c r="E11" s="619"/>
      <c r="F11" s="619"/>
      <c r="G11" s="619"/>
      <c r="H11" s="619"/>
      <c r="I11" s="619"/>
      <c r="J11" s="619"/>
      <c r="K11" s="619"/>
      <c r="L11" s="619"/>
      <c r="M11" s="619"/>
      <c r="N11" s="619"/>
      <c r="O11" s="619"/>
      <c r="P11" s="619"/>
      <c r="Q11" s="620"/>
      <c r="R11" s="621" t="s">
        <v>120</v>
      </c>
      <c r="S11" s="622"/>
      <c r="T11" s="622"/>
      <c r="U11" s="622"/>
      <c r="V11" s="622"/>
      <c r="W11" s="622"/>
      <c r="X11" s="622"/>
      <c r="Y11" s="623"/>
      <c r="Z11" s="624" t="s">
        <v>228</v>
      </c>
      <c r="AA11" s="624"/>
      <c r="AB11" s="624"/>
      <c r="AC11" s="624"/>
      <c r="AD11" s="625" t="s">
        <v>228</v>
      </c>
      <c r="AE11" s="625"/>
      <c r="AF11" s="625"/>
      <c r="AG11" s="625"/>
      <c r="AH11" s="625"/>
      <c r="AI11" s="625"/>
      <c r="AJ11" s="625"/>
      <c r="AK11" s="625"/>
      <c r="AL11" s="626" t="s">
        <v>228</v>
      </c>
      <c r="AM11" s="627"/>
      <c r="AN11" s="627"/>
      <c r="AO11" s="628"/>
      <c r="AP11" s="618" t="s">
        <v>242</v>
      </c>
      <c r="AQ11" s="619"/>
      <c r="AR11" s="619"/>
      <c r="AS11" s="619"/>
      <c r="AT11" s="619"/>
      <c r="AU11" s="619"/>
      <c r="AV11" s="619"/>
      <c r="AW11" s="619"/>
      <c r="AX11" s="619"/>
      <c r="AY11" s="619"/>
      <c r="AZ11" s="619"/>
      <c r="BA11" s="619"/>
      <c r="BB11" s="619"/>
      <c r="BC11" s="619"/>
      <c r="BD11" s="619"/>
      <c r="BE11" s="619"/>
      <c r="BF11" s="620"/>
      <c r="BG11" s="621">
        <v>532130</v>
      </c>
      <c r="BH11" s="622"/>
      <c r="BI11" s="622"/>
      <c r="BJ11" s="622"/>
      <c r="BK11" s="622"/>
      <c r="BL11" s="622"/>
      <c r="BM11" s="622"/>
      <c r="BN11" s="623"/>
      <c r="BO11" s="624">
        <v>8.9</v>
      </c>
      <c r="BP11" s="624"/>
      <c r="BQ11" s="624"/>
      <c r="BR11" s="624"/>
      <c r="BS11" s="630">
        <v>105501</v>
      </c>
      <c r="BT11" s="622"/>
      <c r="BU11" s="622"/>
      <c r="BV11" s="622"/>
      <c r="BW11" s="622"/>
      <c r="BX11" s="622"/>
      <c r="BY11" s="622"/>
      <c r="BZ11" s="622"/>
      <c r="CA11" s="622"/>
      <c r="CB11" s="631"/>
      <c r="CD11" s="636" t="s">
        <v>243</v>
      </c>
      <c r="CE11" s="637"/>
      <c r="CF11" s="637"/>
      <c r="CG11" s="637"/>
      <c r="CH11" s="637"/>
      <c r="CI11" s="637"/>
      <c r="CJ11" s="637"/>
      <c r="CK11" s="637"/>
      <c r="CL11" s="637"/>
      <c r="CM11" s="637"/>
      <c r="CN11" s="637"/>
      <c r="CO11" s="637"/>
      <c r="CP11" s="637"/>
      <c r="CQ11" s="638"/>
      <c r="CR11" s="621">
        <v>554186</v>
      </c>
      <c r="CS11" s="622"/>
      <c r="CT11" s="622"/>
      <c r="CU11" s="622"/>
      <c r="CV11" s="622"/>
      <c r="CW11" s="622"/>
      <c r="CX11" s="622"/>
      <c r="CY11" s="623"/>
      <c r="CZ11" s="624">
        <v>3</v>
      </c>
      <c r="DA11" s="624"/>
      <c r="DB11" s="624"/>
      <c r="DC11" s="624"/>
      <c r="DD11" s="630">
        <v>154179</v>
      </c>
      <c r="DE11" s="622"/>
      <c r="DF11" s="622"/>
      <c r="DG11" s="622"/>
      <c r="DH11" s="622"/>
      <c r="DI11" s="622"/>
      <c r="DJ11" s="622"/>
      <c r="DK11" s="622"/>
      <c r="DL11" s="622"/>
      <c r="DM11" s="622"/>
      <c r="DN11" s="622"/>
      <c r="DO11" s="622"/>
      <c r="DP11" s="623"/>
      <c r="DQ11" s="630">
        <v>470598</v>
      </c>
      <c r="DR11" s="622"/>
      <c r="DS11" s="622"/>
      <c r="DT11" s="622"/>
      <c r="DU11" s="622"/>
      <c r="DV11" s="622"/>
      <c r="DW11" s="622"/>
      <c r="DX11" s="622"/>
      <c r="DY11" s="622"/>
      <c r="DZ11" s="622"/>
      <c r="EA11" s="622"/>
      <c r="EB11" s="622"/>
      <c r="EC11" s="631"/>
    </row>
    <row r="12" spans="2:143" ht="11.25" customHeight="1">
      <c r="B12" s="618" t="s">
        <v>244</v>
      </c>
      <c r="C12" s="619"/>
      <c r="D12" s="619"/>
      <c r="E12" s="619"/>
      <c r="F12" s="619"/>
      <c r="G12" s="619"/>
      <c r="H12" s="619"/>
      <c r="I12" s="619"/>
      <c r="J12" s="619"/>
      <c r="K12" s="619"/>
      <c r="L12" s="619"/>
      <c r="M12" s="619"/>
      <c r="N12" s="619"/>
      <c r="O12" s="619"/>
      <c r="P12" s="619"/>
      <c r="Q12" s="620"/>
      <c r="R12" s="621">
        <v>729435</v>
      </c>
      <c r="S12" s="622"/>
      <c r="T12" s="622"/>
      <c r="U12" s="622"/>
      <c r="V12" s="622"/>
      <c r="W12" s="622"/>
      <c r="X12" s="622"/>
      <c r="Y12" s="623"/>
      <c r="Z12" s="624">
        <v>3.6</v>
      </c>
      <c r="AA12" s="624"/>
      <c r="AB12" s="624"/>
      <c r="AC12" s="624"/>
      <c r="AD12" s="625">
        <v>729435</v>
      </c>
      <c r="AE12" s="625"/>
      <c r="AF12" s="625"/>
      <c r="AG12" s="625"/>
      <c r="AH12" s="625"/>
      <c r="AI12" s="625"/>
      <c r="AJ12" s="625"/>
      <c r="AK12" s="625"/>
      <c r="AL12" s="626">
        <v>7.8</v>
      </c>
      <c r="AM12" s="627"/>
      <c r="AN12" s="627"/>
      <c r="AO12" s="628"/>
      <c r="AP12" s="618" t="s">
        <v>245</v>
      </c>
      <c r="AQ12" s="619"/>
      <c r="AR12" s="619"/>
      <c r="AS12" s="619"/>
      <c r="AT12" s="619"/>
      <c r="AU12" s="619"/>
      <c r="AV12" s="619"/>
      <c r="AW12" s="619"/>
      <c r="AX12" s="619"/>
      <c r="AY12" s="619"/>
      <c r="AZ12" s="619"/>
      <c r="BA12" s="619"/>
      <c r="BB12" s="619"/>
      <c r="BC12" s="619"/>
      <c r="BD12" s="619"/>
      <c r="BE12" s="619"/>
      <c r="BF12" s="620"/>
      <c r="BG12" s="621">
        <v>2679520</v>
      </c>
      <c r="BH12" s="622"/>
      <c r="BI12" s="622"/>
      <c r="BJ12" s="622"/>
      <c r="BK12" s="622"/>
      <c r="BL12" s="622"/>
      <c r="BM12" s="622"/>
      <c r="BN12" s="623"/>
      <c r="BO12" s="624">
        <v>45</v>
      </c>
      <c r="BP12" s="624"/>
      <c r="BQ12" s="624"/>
      <c r="BR12" s="624"/>
      <c r="BS12" s="630" t="s">
        <v>228</v>
      </c>
      <c r="BT12" s="622"/>
      <c r="BU12" s="622"/>
      <c r="BV12" s="622"/>
      <c r="BW12" s="622"/>
      <c r="BX12" s="622"/>
      <c r="BY12" s="622"/>
      <c r="BZ12" s="622"/>
      <c r="CA12" s="622"/>
      <c r="CB12" s="631"/>
      <c r="CD12" s="636" t="s">
        <v>246</v>
      </c>
      <c r="CE12" s="637"/>
      <c r="CF12" s="637"/>
      <c r="CG12" s="637"/>
      <c r="CH12" s="637"/>
      <c r="CI12" s="637"/>
      <c r="CJ12" s="637"/>
      <c r="CK12" s="637"/>
      <c r="CL12" s="637"/>
      <c r="CM12" s="637"/>
      <c r="CN12" s="637"/>
      <c r="CO12" s="637"/>
      <c r="CP12" s="637"/>
      <c r="CQ12" s="638"/>
      <c r="CR12" s="621">
        <v>361702</v>
      </c>
      <c r="CS12" s="622"/>
      <c r="CT12" s="622"/>
      <c r="CU12" s="622"/>
      <c r="CV12" s="622"/>
      <c r="CW12" s="622"/>
      <c r="CX12" s="622"/>
      <c r="CY12" s="623"/>
      <c r="CZ12" s="624">
        <v>1.9</v>
      </c>
      <c r="DA12" s="624"/>
      <c r="DB12" s="624"/>
      <c r="DC12" s="624"/>
      <c r="DD12" s="630">
        <v>20935</v>
      </c>
      <c r="DE12" s="622"/>
      <c r="DF12" s="622"/>
      <c r="DG12" s="622"/>
      <c r="DH12" s="622"/>
      <c r="DI12" s="622"/>
      <c r="DJ12" s="622"/>
      <c r="DK12" s="622"/>
      <c r="DL12" s="622"/>
      <c r="DM12" s="622"/>
      <c r="DN12" s="622"/>
      <c r="DO12" s="622"/>
      <c r="DP12" s="623"/>
      <c r="DQ12" s="630">
        <v>336435</v>
      </c>
      <c r="DR12" s="622"/>
      <c r="DS12" s="622"/>
      <c r="DT12" s="622"/>
      <c r="DU12" s="622"/>
      <c r="DV12" s="622"/>
      <c r="DW12" s="622"/>
      <c r="DX12" s="622"/>
      <c r="DY12" s="622"/>
      <c r="DZ12" s="622"/>
      <c r="EA12" s="622"/>
      <c r="EB12" s="622"/>
      <c r="EC12" s="631"/>
    </row>
    <row r="13" spans="2:143" ht="11.25" customHeight="1">
      <c r="B13" s="618" t="s">
        <v>247</v>
      </c>
      <c r="C13" s="619"/>
      <c r="D13" s="619"/>
      <c r="E13" s="619"/>
      <c r="F13" s="619"/>
      <c r="G13" s="619"/>
      <c r="H13" s="619"/>
      <c r="I13" s="619"/>
      <c r="J13" s="619"/>
      <c r="K13" s="619"/>
      <c r="L13" s="619"/>
      <c r="M13" s="619"/>
      <c r="N13" s="619"/>
      <c r="O13" s="619"/>
      <c r="P13" s="619"/>
      <c r="Q13" s="620"/>
      <c r="R13" s="621">
        <v>7053</v>
      </c>
      <c r="S13" s="622"/>
      <c r="T13" s="622"/>
      <c r="U13" s="622"/>
      <c r="V13" s="622"/>
      <c r="W13" s="622"/>
      <c r="X13" s="622"/>
      <c r="Y13" s="623"/>
      <c r="Z13" s="624">
        <v>0</v>
      </c>
      <c r="AA13" s="624"/>
      <c r="AB13" s="624"/>
      <c r="AC13" s="624"/>
      <c r="AD13" s="625">
        <v>7053</v>
      </c>
      <c r="AE13" s="625"/>
      <c r="AF13" s="625"/>
      <c r="AG13" s="625"/>
      <c r="AH13" s="625"/>
      <c r="AI13" s="625"/>
      <c r="AJ13" s="625"/>
      <c r="AK13" s="625"/>
      <c r="AL13" s="626">
        <v>0.1</v>
      </c>
      <c r="AM13" s="627"/>
      <c r="AN13" s="627"/>
      <c r="AO13" s="628"/>
      <c r="AP13" s="618" t="s">
        <v>248</v>
      </c>
      <c r="AQ13" s="619"/>
      <c r="AR13" s="619"/>
      <c r="AS13" s="619"/>
      <c r="AT13" s="619"/>
      <c r="AU13" s="619"/>
      <c r="AV13" s="619"/>
      <c r="AW13" s="619"/>
      <c r="AX13" s="619"/>
      <c r="AY13" s="619"/>
      <c r="AZ13" s="619"/>
      <c r="BA13" s="619"/>
      <c r="BB13" s="619"/>
      <c r="BC13" s="619"/>
      <c r="BD13" s="619"/>
      <c r="BE13" s="619"/>
      <c r="BF13" s="620"/>
      <c r="BG13" s="621">
        <v>2662971</v>
      </c>
      <c r="BH13" s="622"/>
      <c r="BI13" s="622"/>
      <c r="BJ13" s="622"/>
      <c r="BK13" s="622"/>
      <c r="BL13" s="622"/>
      <c r="BM13" s="622"/>
      <c r="BN13" s="623"/>
      <c r="BO13" s="624">
        <v>44.7</v>
      </c>
      <c r="BP13" s="624"/>
      <c r="BQ13" s="624"/>
      <c r="BR13" s="624"/>
      <c r="BS13" s="630" t="s">
        <v>228</v>
      </c>
      <c r="BT13" s="622"/>
      <c r="BU13" s="622"/>
      <c r="BV13" s="622"/>
      <c r="BW13" s="622"/>
      <c r="BX13" s="622"/>
      <c r="BY13" s="622"/>
      <c r="BZ13" s="622"/>
      <c r="CA13" s="622"/>
      <c r="CB13" s="631"/>
      <c r="CD13" s="636" t="s">
        <v>249</v>
      </c>
      <c r="CE13" s="637"/>
      <c r="CF13" s="637"/>
      <c r="CG13" s="637"/>
      <c r="CH13" s="637"/>
      <c r="CI13" s="637"/>
      <c r="CJ13" s="637"/>
      <c r="CK13" s="637"/>
      <c r="CL13" s="637"/>
      <c r="CM13" s="637"/>
      <c r="CN13" s="637"/>
      <c r="CO13" s="637"/>
      <c r="CP13" s="637"/>
      <c r="CQ13" s="638"/>
      <c r="CR13" s="621">
        <v>2941428</v>
      </c>
      <c r="CS13" s="622"/>
      <c r="CT13" s="622"/>
      <c r="CU13" s="622"/>
      <c r="CV13" s="622"/>
      <c r="CW13" s="622"/>
      <c r="CX13" s="622"/>
      <c r="CY13" s="623"/>
      <c r="CZ13" s="624">
        <v>15.7</v>
      </c>
      <c r="DA13" s="624"/>
      <c r="DB13" s="624"/>
      <c r="DC13" s="624"/>
      <c r="DD13" s="630">
        <v>2230976</v>
      </c>
      <c r="DE13" s="622"/>
      <c r="DF13" s="622"/>
      <c r="DG13" s="622"/>
      <c r="DH13" s="622"/>
      <c r="DI13" s="622"/>
      <c r="DJ13" s="622"/>
      <c r="DK13" s="622"/>
      <c r="DL13" s="622"/>
      <c r="DM13" s="622"/>
      <c r="DN13" s="622"/>
      <c r="DO13" s="622"/>
      <c r="DP13" s="623"/>
      <c r="DQ13" s="630">
        <v>979265</v>
      </c>
      <c r="DR13" s="622"/>
      <c r="DS13" s="622"/>
      <c r="DT13" s="622"/>
      <c r="DU13" s="622"/>
      <c r="DV13" s="622"/>
      <c r="DW13" s="622"/>
      <c r="DX13" s="622"/>
      <c r="DY13" s="622"/>
      <c r="DZ13" s="622"/>
      <c r="EA13" s="622"/>
      <c r="EB13" s="622"/>
      <c r="EC13" s="631"/>
    </row>
    <row r="14" spans="2:143" ht="11.25" customHeight="1">
      <c r="B14" s="618" t="s">
        <v>250</v>
      </c>
      <c r="C14" s="619"/>
      <c r="D14" s="619"/>
      <c r="E14" s="619"/>
      <c r="F14" s="619"/>
      <c r="G14" s="619"/>
      <c r="H14" s="619"/>
      <c r="I14" s="619"/>
      <c r="J14" s="619"/>
      <c r="K14" s="619"/>
      <c r="L14" s="619"/>
      <c r="M14" s="619"/>
      <c r="N14" s="619"/>
      <c r="O14" s="619"/>
      <c r="P14" s="619"/>
      <c r="Q14" s="620"/>
      <c r="R14" s="621" t="s">
        <v>228</v>
      </c>
      <c r="S14" s="622"/>
      <c r="T14" s="622"/>
      <c r="U14" s="622"/>
      <c r="V14" s="622"/>
      <c r="W14" s="622"/>
      <c r="X14" s="622"/>
      <c r="Y14" s="623"/>
      <c r="Z14" s="624" t="s">
        <v>228</v>
      </c>
      <c r="AA14" s="624"/>
      <c r="AB14" s="624"/>
      <c r="AC14" s="624"/>
      <c r="AD14" s="625" t="s">
        <v>120</v>
      </c>
      <c r="AE14" s="625"/>
      <c r="AF14" s="625"/>
      <c r="AG14" s="625"/>
      <c r="AH14" s="625"/>
      <c r="AI14" s="625"/>
      <c r="AJ14" s="625"/>
      <c r="AK14" s="625"/>
      <c r="AL14" s="626" t="s">
        <v>228</v>
      </c>
      <c r="AM14" s="627"/>
      <c r="AN14" s="627"/>
      <c r="AO14" s="628"/>
      <c r="AP14" s="618" t="s">
        <v>251</v>
      </c>
      <c r="AQ14" s="619"/>
      <c r="AR14" s="619"/>
      <c r="AS14" s="619"/>
      <c r="AT14" s="619"/>
      <c r="AU14" s="619"/>
      <c r="AV14" s="619"/>
      <c r="AW14" s="619"/>
      <c r="AX14" s="619"/>
      <c r="AY14" s="619"/>
      <c r="AZ14" s="619"/>
      <c r="BA14" s="619"/>
      <c r="BB14" s="619"/>
      <c r="BC14" s="619"/>
      <c r="BD14" s="619"/>
      <c r="BE14" s="619"/>
      <c r="BF14" s="620"/>
      <c r="BG14" s="621">
        <v>124295</v>
      </c>
      <c r="BH14" s="622"/>
      <c r="BI14" s="622"/>
      <c r="BJ14" s="622"/>
      <c r="BK14" s="622"/>
      <c r="BL14" s="622"/>
      <c r="BM14" s="622"/>
      <c r="BN14" s="623"/>
      <c r="BO14" s="624">
        <v>2.1</v>
      </c>
      <c r="BP14" s="624"/>
      <c r="BQ14" s="624"/>
      <c r="BR14" s="624"/>
      <c r="BS14" s="630" t="s">
        <v>120</v>
      </c>
      <c r="BT14" s="622"/>
      <c r="BU14" s="622"/>
      <c r="BV14" s="622"/>
      <c r="BW14" s="622"/>
      <c r="BX14" s="622"/>
      <c r="BY14" s="622"/>
      <c r="BZ14" s="622"/>
      <c r="CA14" s="622"/>
      <c r="CB14" s="631"/>
      <c r="CD14" s="636" t="s">
        <v>252</v>
      </c>
      <c r="CE14" s="637"/>
      <c r="CF14" s="637"/>
      <c r="CG14" s="637"/>
      <c r="CH14" s="637"/>
      <c r="CI14" s="637"/>
      <c r="CJ14" s="637"/>
      <c r="CK14" s="637"/>
      <c r="CL14" s="637"/>
      <c r="CM14" s="637"/>
      <c r="CN14" s="637"/>
      <c r="CO14" s="637"/>
      <c r="CP14" s="637"/>
      <c r="CQ14" s="638"/>
      <c r="CR14" s="621">
        <v>921328</v>
      </c>
      <c r="CS14" s="622"/>
      <c r="CT14" s="622"/>
      <c r="CU14" s="622"/>
      <c r="CV14" s="622"/>
      <c r="CW14" s="622"/>
      <c r="CX14" s="622"/>
      <c r="CY14" s="623"/>
      <c r="CZ14" s="624">
        <v>4.9000000000000004</v>
      </c>
      <c r="DA14" s="624"/>
      <c r="DB14" s="624"/>
      <c r="DC14" s="624"/>
      <c r="DD14" s="630">
        <v>165862</v>
      </c>
      <c r="DE14" s="622"/>
      <c r="DF14" s="622"/>
      <c r="DG14" s="622"/>
      <c r="DH14" s="622"/>
      <c r="DI14" s="622"/>
      <c r="DJ14" s="622"/>
      <c r="DK14" s="622"/>
      <c r="DL14" s="622"/>
      <c r="DM14" s="622"/>
      <c r="DN14" s="622"/>
      <c r="DO14" s="622"/>
      <c r="DP14" s="623"/>
      <c r="DQ14" s="630">
        <v>769840</v>
      </c>
      <c r="DR14" s="622"/>
      <c r="DS14" s="622"/>
      <c r="DT14" s="622"/>
      <c r="DU14" s="622"/>
      <c r="DV14" s="622"/>
      <c r="DW14" s="622"/>
      <c r="DX14" s="622"/>
      <c r="DY14" s="622"/>
      <c r="DZ14" s="622"/>
      <c r="EA14" s="622"/>
      <c r="EB14" s="622"/>
      <c r="EC14" s="631"/>
    </row>
    <row r="15" spans="2:143" ht="11.25" customHeight="1">
      <c r="B15" s="618" t="s">
        <v>253</v>
      </c>
      <c r="C15" s="619"/>
      <c r="D15" s="619"/>
      <c r="E15" s="619"/>
      <c r="F15" s="619"/>
      <c r="G15" s="619"/>
      <c r="H15" s="619"/>
      <c r="I15" s="619"/>
      <c r="J15" s="619"/>
      <c r="K15" s="619"/>
      <c r="L15" s="619"/>
      <c r="M15" s="619"/>
      <c r="N15" s="619"/>
      <c r="O15" s="619"/>
      <c r="P15" s="619"/>
      <c r="Q15" s="620"/>
      <c r="R15" s="621">
        <v>50953</v>
      </c>
      <c r="S15" s="622"/>
      <c r="T15" s="622"/>
      <c r="U15" s="622"/>
      <c r="V15" s="622"/>
      <c r="W15" s="622"/>
      <c r="X15" s="622"/>
      <c r="Y15" s="623"/>
      <c r="Z15" s="624">
        <v>0.3</v>
      </c>
      <c r="AA15" s="624"/>
      <c r="AB15" s="624"/>
      <c r="AC15" s="624"/>
      <c r="AD15" s="625">
        <v>50953</v>
      </c>
      <c r="AE15" s="625"/>
      <c r="AF15" s="625"/>
      <c r="AG15" s="625"/>
      <c r="AH15" s="625"/>
      <c r="AI15" s="625"/>
      <c r="AJ15" s="625"/>
      <c r="AK15" s="625"/>
      <c r="AL15" s="626">
        <v>0.5</v>
      </c>
      <c r="AM15" s="627"/>
      <c r="AN15" s="627"/>
      <c r="AO15" s="628"/>
      <c r="AP15" s="618" t="s">
        <v>254</v>
      </c>
      <c r="AQ15" s="619"/>
      <c r="AR15" s="619"/>
      <c r="AS15" s="619"/>
      <c r="AT15" s="619"/>
      <c r="AU15" s="619"/>
      <c r="AV15" s="619"/>
      <c r="AW15" s="619"/>
      <c r="AX15" s="619"/>
      <c r="AY15" s="619"/>
      <c r="AZ15" s="619"/>
      <c r="BA15" s="619"/>
      <c r="BB15" s="619"/>
      <c r="BC15" s="619"/>
      <c r="BD15" s="619"/>
      <c r="BE15" s="619"/>
      <c r="BF15" s="620"/>
      <c r="BG15" s="621">
        <v>338194</v>
      </c>
      <c r="BH15" s="622"/>
      <c r="BI15" s="622"/>
      <c r="BJ15" s="622"/>
      <c r="BK15" s="622"/>
      <c r="BL15" s="622"/>
      <c r="BM15" s="622"/>
      <c r="BN15" s="623"/>
      <c r="BO15" s="624">
        <v>5.7</v>
      </c>
      <c r="BP15" s="624"/>
      <c r="BQ15" s="624"/>
      <c r="BR15" s="624"/>
      <c r="BS15" s="630" t="s">
        <v>228</v>
      </c>
      <c r="BT15" s="622"/>
      <c r="BU15" s="622"/>
      <c r="BV15" s="622"/>
      <c r="BW15" s="622"/>
      <c r="BX15" s="622"/>
      <c r="BY15" s="622"/>
      <c r="BZ15" s="622"/>
      <c r="CA15" s="622"/>
      <c r="CB15" s="631"/>
      <c r="CD15" s="636" t="s">
        <v>255</v>
      </c>
      <c r="CE15" s="637"/>
      <c r="CF15" s="637"/>
      <c r="CG15" s="637"/>
      <c r="CH15" s="637"/>
      <c r="CI15" s="637"/>
      <c r="CJ15" s="637"/>
      <c r="CK15" s="637"/>
      <c r="CL15" s="637"/>
      <c r="CM15" s="637"/>
      <c r="CN15" s="637"/>
      <c r="CO15" s="637"/>
      <c r="CP15" s="637"/>
      <c r="CQ15" s="638"/>
      <c r="CR15" s="621">
        <v>2161607</v>
      </c>
      <c r="CS15" s="622"/>
      <c r="CT15" s="622"/>
      <c r="CU15" s="622"/>
      <c r="CV15" s="622"/>
      <c r="CW15" s="622"/>
      <c r="CX15" s="622"/>
      <c r="CY15" s="623"/>
      <c r="CZ15" s="624">
        <v>11.5</v>
      </c>
      <c r="DA15" s="624"/>
      <c r="DB15" s="624"/>
      <c r="DC15" s="624"/>
      <c r="DD15" s="630">
        <v>1138826</v>
      </c>
      <c r="DE15" s="622"/>
      <c r="DF15" s="622"/>
      <c r="DG15" s="622"/>
      <c r="DH15" s="622"/>
      <c r="DI15" s="622"/>
      <c r="DJ15" s="622"/>
      <c r="DK15" s="622"/>
      <c r="DL15" s="622"/>
      <c r="DM15" s="622"/>
      <c r="DN15" s="622"/>
      <c r="DO15" s="622"/>
      <c r="DP15" s="623"/>
      <c r="DQ15" s="630">
        <v>1137947</v>
      </c>
      <c r="DR15" s="622"/>
      <c r="DS15" s="622"/>
      <c r="DT15" s="622"/>
      <c r="DU15" s="622"/>
      <c r="DV15" s="622"/>
      <c r="DW15" s="622"/>
      <c r="DX15" s="622"/>
      <c r="DY15" s="622"/>
      <c r="DZ15" s="622"/>
      <c r="EA15" s="622"/>
      <c r="EB15" s="622"/>
      <c r="EC15" s="631"/>
    </row>
    <row r="16" spans="2:143" ht="11.25" customHeight="1">
      <c r="B16" s="618" t="s">
        <v>256</v>
      </c>
      <c r="C16" s="619"/>
      <c r="D16" s="619"/>
      <c r="E16" s="619"/>
      <c r="F16" s="619"/>
      <c r="G16" s="619"/>
      <c r="H16" s="619"/>
      <c r="I16" s="619"/>
      <c r="J16" s="619"/>
      <c r="K16" s="619"/>
      <c r="L16" s="619"/>
      <c r="M16" s="619"/>
      <c r="N16" s="619"/>
      <c r="O16" s="619"/>
      <c r="P16" s="619"/>
      <c r="Q16" s="620"/>
      <c r="R16" s="621" t="s">
        <v>228</v>
      </c>
      <c r="S16" s="622"/>
      <c r="T16" s="622"/>
      <c r="U16" s="622"/>
      <c r="V16" s="622"/>
      <c r="W16" s="622"/>
      <c r="X16" s="622"/>
      <c r="Y16" s="623"/>
      <c r="Z16" s="624" t="s">
        <v>228</v>
      </c>
      <c r="AA16" s="624"/>
      <c r="AB16" s="624"/>
      <c r="AC16" s="624"/>
      <c r="AD16" s="625" t="s">
        <v>228</v>
      </c>
      <c r="AE16" s="625"/>
      <c r="AF16" s="625"/>
      <c r="AG16" s="625"/>
      <c r="AH16" s="625"/>
      <c r="AI16" s="625"/>
      <c r="AJ16" s="625"/>
      <c r="AK16" s="625"/>
      <c r="AL16" s="626" t="s">
        <v>228</v>
      </c>
      <c r="AM16" s="627"/>
      <c r="AN16" s="627"/>
      <c r="AO16" s="628"/>
      <c r="AP16" s="618" t="s">
        <v>257</v>
      </c>
      <c r="AQ16" s="619"/>
      <c r="AR16" s="619"/>
      <c r="AS16" s="619"/>
      <c r="AT16" s="619"/>
      <c r="AU16" s="619"/>
      <c r="AV16" s="619"/>
      <c r="AW16" s="619"/>
      <c r="AX16" s="619"/>
      <c r="AY16" s="619"/>
      <c r="AZ16" s="619"/>
      <c r="BA16" s="619"/>
      <c r="BB16" s="619"/>
      <c r="BC16" s="619"/>
      <c r="BD16" s="619"/>
      <c r="BE16" s="619"/>
      <c r="BF16" s="620"/>
      <c r="BG16" s="621" t="s">
        <v>228</v>
      </c>
      <c r="BH16" s="622"/>
      <c r="BI16" s="622"/>
      <c r="BJ16" s="622"/>
      <c r="BK16" s="622"/>
      <c r="BL16" s="622"/>
      <c r="BM16" s="622"/>
      <c r="BN16" s="623"/>
      <c r="BO16" s="624" t="s">
        <v>228</v>
      </c>
      <c r="BP16" s="624"/>
      <c r="BQ16" s="624"/>
      <c r="BR16" s="624"/>
      <c r="BS16" s="630" t="s">
        <v>228</v>
      </c>
      <c r="BT16" s="622"/>
      <c r="BU16" s="622"/>
      <c r="BV16" s="622"/>
      <c r="BW16" s="622"/>
      <c r="BX16" s="622"/>
      <c r="BY16" s="622"/>
      <c r="BZ16" s="622"/>
      <c r="CA16" s="622"/>
      <c r="CB16" s="631"/>
      <c r="CD16" s="636" t="s">
        <v>258</v>
      </c>
      <c r="CE16" s="637"/>
      <c r="CF16" s="637"/>
      <c r="CG16" s="637"/>
      <c r="CH16" s="637"/>
      <c r="CI16" s="637"/>
      <c r="CJ16" s="637"/>
      <c r="CK16" s="637"/>
      <c r="CL16" s="637"/>
      <c r="CM16" s="637"/>
      <c r="CN16" s="637"/>
      <c r="CO16" s="637"/>
      <c r="CP16" s="637"/>
      <c r="CQ16" s="638"/>
      <c r="CR16" s="621">
        <v>11502</v>
      </c>
      <c r="CS16" s="622"/>
      <c r="CT16" s="622"/>
      <c r="CU16" s="622"/>
      <c r="CV16" s="622"/>
      <c r="CW16" s="622"/>
      <c r="CX16" s="622"/>
      <c r="CY16" s="623"/>
      <c r="CZ16" s="624">
        <v>0.1</v>
      </c>
      <c r="DA16" s="624"/>
      <c r="DB16" s="624"/>
      <c r="DC16" s="624"/>
      <c r="DD16" s="630" t="s">
        <v>120</v>
      </c>
      <c r="DE16" s="622"/>
      <c r="DF16" s="622"/>
      <c r="DG16" s="622"/>
      <c r="DH16" s="622"/>
      <c r="DI16" s="622"/>
      <c r="DJ16" s="622"/>
      <c r="DK16" s="622"/>
      <c r="DL16" s="622"/>
      <c r="DM16" s="622"/>
      <c r="DN16" s="622"/>
      <c r="DO16" s="622"/>
      <c r="DP16" s="623"/>
      <c r="DQ16" s="630">
        <v>11502</v>
      </c>
      <c r="DR16" s="622"/>
      <c r="DS16" s="622"/>
      <c r="DT16" s="622"/>
      <c r="DU16" s="622"/>
      <c r="DV16" s="622"/>
      <c r="DW16" s="622"/>
      <c r="DX16" s="622"/>
      <c r="DY16" s="622"/>
      <c r="DZ16" s="622"/>
      <c r="EA16" s="622"/>
      <c r="EB16" s="622"/>
      <c r="EC16" s="631"/>
    </row>
    <row r="17" spans="2:133" ht="11.25" customHeight="1">
      <c r="B17" s="618" t="s">
        <v>259</v>
      </c>
      <c r="C17" s="619"/>
      <c r="D17" s="619"/>
      <c r="E17" s="619"/>
      <c r="F17" s="619"/>
      <c r="G17" s="619"/>
      <c r="H17" s="619"/>
      <c r="I17" s="619"/>
      <c r="J17" s="619"/>
      <c r="K17" s="619"/>
      <c r="L17" s="619"/>
      <c r="M17" s="619"/>
      <c r="N17" s="619"/>
      <c r="O17" s="619"/>
      <c r="P17" s="619"/>
      <c r="Q17" s="620"/>
      <c r="R17" s="621">
        <v>22526</v>
      </c>
      <c r="S17" s="622"/>
      <c r="T17" s="622"/>
      <c r="U17" s="622"/>
      <c r="V17" s="622"/>
      <c r="W17" s="622"/>
      <c r="X17" s="622"/>
      <c r="Y17" s="623"/>
      <c r="Z17" s="624">
        <v>0.1</v>
      </c>
      <c r="AA17" s="624"/>
      <c r="AB17" s="624"/>
      <c r="AC17" s="624"/>
      <c r="AD17" s="625">
        <v>22526</v>
      </c>
      <c r="AE17" s="625"/>
      <c r="AF17" s="625"/>
      <c r="AG17" s="625"/>
      <c r="AH17" s="625"/>
      <c r="AI17" s="625"/>
      <c r="AJ17" s="625"/>
      <c r="AK17" s="625"/>
      <c r="AL17" s="626">
        <v>0.2</v>
      </c>
      <c r="AM17" s="627"/>
      <c r="AN17" s="627"/>
      <c r="AO17" s="628"/>
      <c r="AP17" s="618" t="s">
        <v>260</v>
      </c>
      <c r="AQ17" s="619"/>
      <c r="AR17" s="619"/>
      <c r="AS17" s="619"/>
      <c r="AT17" s="619"/>
      <c r="AU17" s="619"/>
      <c r="AV17" s="619"/>
      <c r="AW17" s="619"/>
      <c r="AX17" s="619"/>
      <c r="AY17" s="619"/>
      <c r="AZ17" s="619"/>
      <c r="BA17" s="619"/>
      <c r="BB17" s="619"/>
      <c r="BC17" s="619"/>
      <c r="BD17" s="619"/>
      <c r="BE17" s="619"/>
      <c r="BF17" s="620"/>
      <c r="BG17" s="621" t="s">
        <v>228</v>
      </c>
      <c r="BH17" s="622"/>
      <c r="BI17" s="622"/>
      <c r="BJ17" s="622"/>
      <c r="BK17" s="622"/>
      <c r="BL17" s="622"/>
      <c r="BM17" s="622"/>
      <c r="BN17" s="623"/>
      <c r="BO17" s="624" t="s">
        <v>120</v>
      </c>
      <c r="BP17" s="624"/>
      <c r="BQ17" s="624"/>
      <c r="BR17" s="624"/>
      <c r="BS17" s="630" t="s">
        <v>228</v>
      </c>
      <c r="BT17" s="622"/>
      <c r="BU17" s="622"/>
      <c r="BV17" s="622"/>
      <c r="BW17" s="622"/>
      <c r="BX17" s="622"/>
      <c r="BY17" s="622"/>
      <c r="BZ17" s="622"/>
      <c r="CA17" s="622"/>
      <c r="CB17" s="631"/>
      <c r="CD17" s="636" t="s">
        <v>261</v>
      </c>
      <c r="CE17" s="637"/>
      <c r="CF17" s="637"/>
      <c r="CG17" s="637"/>
      <c r="CH17" s="637"/>
      <c r="CI17" s="637"/>
      <c r="CJ17" s="637"/>
      <c r="CK17" s="637"/>
      <c r="CL17" s="637"/>
      <c r="CM17" s="637"/>
      <c r="CN17" s="637"/>
      <c r="CO17" s="637"/>
      <c r="CP17" s="637"/>
      <c r="CQ17" s="638"/>
      <c r="CR17" s="621">
        <v>1636326</v>
      </c>
      <c r="CS17" s="622"/>
      <c r="CT17" s="622"/>
      <c r="CU17" s="622"/>
      <c r="CV17" s="622"/>
      <c r="CW17" s="622"/>
      <c r="CX17" s="622"/>
      <c r="CY17" s="623"/>
      <c r="CZ17" s="624">
        <v>8.6999999999999993</v>
      </c>
      <c r="DA17" s="624"/>
      <c r="DB17" s="624"/>
      <c r="DC17" s="624"/>
      <c r="DD17" s="630" t="s">
        <v>228</v>
      </c>
      <c r="DE17" s="622"/>
      <c r="DF17" s="622"/>
      <c r="DG17" s="622"/>
      <c r="DH17" s="622"/>
      <c r="DI17" s="622"/>
      <c r="DJ17" s="622"/>
      <c r="DK17" s="622"/>
      <c r="DL17" s="622"/>
      <c r="DM17" s="622"/>
      <c r="DN17" s="622"/>
      <c r="DO17" s="622"/>
      <c r="DP17" s="623"/>
      <c r="DQ17" s="630">
        <v>1576745</v>
      </c>
      <c r="DR17" s="622"/>
      <c r="DS17" s="622"/>
      <c r="DT17" s="622"/>
      <c r="DU17" s="622"/>
      <c r="DV17" s="622"/>
      <c r="DW17" s="622"/>
      <c r="DX17" s="622"/>
      <c r="DY17" s="622"/>
      <c r="DZ17" s="622"/>
      <c r="EA17" s="622"/>
      <c r="EB17" s="622"/>
      <c r="EC17" s="631"/>
    </row>
    <row r="18" spans="2:133" ht="11.25" customHeight="1">
      <c r="B18" s="618" t="s">
        <v>262</v>
      </c>
      <c r="C18" s="619"/>
      <c r="D18" s="619"/>
      <c r="E18" s="619"/>
      <c r="F18" s="619"/>
      <c r="G18" s="619"/>
      <c r="H18" s="619"/>
      <c r="I18" s="619"/>
      <c r="J18" s="619"/>
      <c r="K18" s="619"/>
      <c r="L18" s="619"/>
      <c r="M18" s="619"/>
      <c r="N18" s="619"/>
      <c r="O18" s="619"/>
      <c r="P18" s="619"/>
      <c r="Q18" s="620"/>
      <c r="R18" s="621">
        <v>3725184</v>
      </c>
      <c r="S18" s="622"/>
      <c r="T18" s="622"/>
      <c r="U18" s="622"/>
      <c r="V18" s="622"/>
      <c r="W18" s="622"/>
      <c r="X18" s="622"/>
      <c r="Y18" s="623"/>
      <c r="Z18" s="624">
        <v>18.600000000000001</v>
      </c>
      <c r="AA18" s="624"/>
      <c r="AB18" s="624"/>
      <c r="AC18" s="624"/>
      <c r="AD18" s="625">
        <v>2477373</v>
      </c>
      <c r="AE18" s="625"/>
      <c r="AF18" s="625"/>
      <c r="AG18" s="625"/>
      <c r="AH18" s="625"/>
      <c r="AI18" s="625"/>
      <c r="AJ18" s="625"/>
      <c r="AK18" s="625"/>
      <c r="AL18" s="626">
        <v>26.4</v>
      </c>
      <c r="AM18" s="627"/>
      <c r="AN18" s="627"/>
      <c r="AO18" s="628"/>
      <c r="AP18" s="618" t="s">
        <v>263</v>
      </c>
      <c r="AQ18" s="619"/>
      <c r="AR18" s="619"/>
      <c r="AS18" s="619"/>
      <c r="AT18" s="619"/>
      <c r="AU18" s="619"/>
      <c r="AV18" s="619"/>
      <c r="AW18" s="619"/>
      <c r="AX18" s="619"/>
      <c r="AY18" s="619"/>
      <c r="AZ18" s="619"/>
      <c r="BA18" s="619"/>
      <c r="BB18" s="619"/>
      <c r="BC18" s="619"/>
      <c r="BD18" s="619"/>
      <c r="BE18" s="619"/>
      <c r="BF18" s="620"/>
      <c r="BG18" s="621" t="s">
        <v>228</v>
      </c>
      <c r="BH18" s="622"/>
      <c r="BI18" s="622"/>
      <c r="BJ18" s="622"/>
      <c r="BK18" s="622"/>
      <c r="BL18" s="622"/>
      <c r="BM18" s="622"/>
      <c r="BN18" s="623"/>
      <c r="BO18" s="624" t="s">
        <v>120</v>
      </c>
      <c r="BP18" s="624"/>
      <c r="BQ18" s="624"/>
      <c r="BR18" s="624"/>
      <c r="BS18" s="630" t="s">
        <v>120</v>
      </c>
      <c r="BT18" s="622"/>
      <c r="BU18" s="622"/>
      <c r="BV18" s="622"/>
      <c r="BW18" s="622"/>
      <c r="BX18" s="622"/>
      <c r="BY18" s="622"/>
      <c r="BZ18" s="622"/>
      <c r="CA18" s="622"/>
      <c r="CB18" s="631"/>
      <c r="CD18" s="636" t="s">
        <v>264</v>
      </c>
      <c r="CE18" s="637"/>
      <c r="CF18" s="637"/>
      <c r="CG18" s="637"/>
      <c r="CH18" s="637"/>
      <c r="CI18" s="637"/>
      <c r="CJ18" s="637"/>
      <c r="CK18" s="637"/>
      <c r="CL18" s="637"/>
      <c r="CM18" s="637"/>
      <c r="CN18" s="637"/>
      <c r="CO18" s="637"/>
      <c r="CP18" s="637"/>
      <c r="CQ18" s="638"/>
      <c r="CR18" s="621" t="s">
        <v>228</v>
      </c>
      <c r="CS18" s="622"/>
      <c r="CT18" s="622"/>
      <c r="CU18" s="622"/>
      <c r="CV18" s="622"/>
      <c r="CW18" s="622"/>
      <c r="CX18" s="622"/>
      <c r="CY18" s="623"/>
      <c r="CZ18" s="624" t="s">
        <v>228</v>
      </c>
      <c r="DA18" s="624"/>
      <c r="DB18" s="624"/>
      <c r="DC18" s="624"/>
      <c r="DD18" s="630" t="s">
        <v>228</v>
      </c>
      <c r="DE18" s="622"/>
      <c r="DF18" s="622"/>
      <c r="DG18" s="622"/>
      <c r="DH18" s="622"/>
      <c r="DI18" s="622"/>
      <c r="DJ18" s="622"/>
      <c r="DK18" s="622"/>
      <c r="DL18" s="622"/>
      <c r="DM18" s="622"/>
      <c r="DN18" s="622"/>
      <c r="DO18" s="622"/>
      <c r="DP18" s="623"/>
      <c r="DQ18" s="630" t="s">
        <v>120</v>
      </c>
      <c r="DR18" s="622"/>
      <c r="DS18" s="622"/>
      <c r="DT18" s="622"/>
      <c r="DU18" s="622"/>
      <c r="DV18" s="622"/>
      <c r="DW18" s="622"/>
      <c r="DX18" s="622"/>
      <c r="DY18" s="622"/>
      <c r="DZ18" s="622"/>
      <c r="EA18" s="622"/>
      <c r="EB18" s="622"/>
      <c r="EC18" s="631"/>
    </row>
    <row r="19" spans="2:133" ht="11.25" customHeight="1">
      <c r="B19" s="618" t="s">
        <v>265</v>
      </c>
      <c r="C19" s="619"/>
      <c r="D19" s="619"/>
      <c r="E19" s="619"/>
      <c r="F19" s="619"/>
      <c r="G19" s="619"/>
      <c r="H19" s="619"/>
      <c r="I19" s="619"/>
      <c r="J19" s="619"/>
      <c r="K19" s="619"/>
      <c r="L19" s="619"/>
      <c r="M19" s="619"/>
      <c r="N19" s="619"/>
      <c r="O19" s="619"/>
      <c r="P19" s="619"/>
      <c r="Q19" s="620"/>
      <c r="R19" s="621">
        <v>2477373</v>
      </c>
      <c r="S19" s="622"/>
      <c r="T19" s="622"/>
      <c r="U19" s="622"/>
      <c r="V19" s="622"/>
      <c r="W19" s="622"/>
      <c r="X19" s="622"/>
      <c r="Y19" s="623"/>
      <c r="Z19" s="624">
        <v>12.3</v>
      </c>
      <c r="AA19" s="624"/>
      <c r="AB19" s="624"/>
      <c r="AC19" s="624"/>
      <c r="AD19" s="625">
        <v>2477373</v>
      </c>
      <c r="AE19" s="625"/>
      <c r="AF19" s="625"/>
      <c r="AG19" s="625"/>
      <c r="AH19" s="625"/>
      <c r="AI19" s="625"/>
      <c r="AJ19" s="625"/>
      <c r="AK19" s="625"/>
      <c r="AL19" s="626">
        <v>26.4</v>
      </c>
      <c r="AM19" s="627"/>
      <c r="AN19" s="627"/>
      <c r="AO19" s="628"/>
      <c r="AP19" s="618" t="s">
        <v>266</v>
      </c>
      <c r="AQ19" s="619"/>
      <c r="AR19" s="619"/>
      <c r="AS19" s="619"/>
      <c r="AT19" s="619"/>
      <c r="AU19" s="619"/>
      <c r="AV19" s="619"/>
      <c r="AW19" s="619"/>
      <c r="AX19" s="619"/>
      <c r="AY19" s="619"/>
      <c r="AZ19" s="619"/>
      <c r="BA19" s="619"/>
      <c r="BB19" s="619"/>
      <c r="BC19" s="619"/>
      <c r="BD19" s="619"/>
      <c r="BE19" s="619"/>
      <c r="BF19" s="620"/>
      <c r="BG19" s="621">
        <v>187758</v>
      </c>
      <c r="BH19" s="622"/>
      <c r="BI19" s="622"/>
      <c r="BJ19" s="622"/>
      <c r="BK19" s="622"/>
      <c r="BL19" s="622"/>
      <c r="BM19" s="622"/>
      <c r="BN19" s="623"/>
      <c r="BO19" s="624">
        <v>3.2</v>
      </c>
      <c r="BP19" s="624"/>
      <c r="BQ19" s="624"/>
      <c r="BR19" s="624"/>
      <c r="BS19" s="630" t="s">
        <v>228</v>
      </c>
      <c r="BT19" s="622"/>
      <c r="BU19" s="622"/>
      <c r="BV19" s="622"/>
      <c r="BW19" s="622"/>
      <c r="BX19" s="622"/>
      <c r="BY19" s="622"/>
      <c r="BZ19" s="622"/>
      <c r="CA19" s="622"/>
      <c r="CB19" s="631"/>
      <c r="CD19" s="636" t="s">
        <v>267</v>
      </c>
      <c r="CE19" s="637"/>
      <c r="CF19" s="637"/>
      <c r="CG19" s="637"/>
      <c r="CH19" s="637"/>
      <c r="CI19" s="637"/>
      <c r="CJ19" s="637"/>
      <c r="CK19" s="637"/>
      <c r="CL19" s="637"/>
      <c r="CM19" s="637"/>
      <c r="CN19" s="637"/>
      <c r="CO19" s="637"/>
      <c r="CP19" s="637"/>
      <c r="CQ19" s="638"/>
      <c r="CR19" s="621" t="s">
        <v>228</v>
      </c>
      <c r="CS19" s="622"/>
      <c r="CT19" s="622"/>
      <c r="CU19" s="622"/>
      <c r="CV19" s="622"/>
      <c r="CW19" s="622"/>
      <c r="CX19" s="622"/>
      <c r="CY19" s="623"/>
      <c r="CZ19" s="624" t="s">
        <v>120</v>
      </c>
      <c r="DA19" s="624"/>
      <c r="DB19" s="624"/>
      <c r="DC19" s="624"/>
      <c r="DD19" s="630" t="s">
        <v>228</v>
      </c>
      <c r="DE19" s="622"/>
      <c r="DF19" s="622"/>
      <c r="DG19" s="622"/>
      <c r="DH19" s="622"/>
      <c r="DI19" s="622"/>
      <c r="DJ19" s="622"/>
      <c r="DK19" s="622"/>
      <c r="DL19" s="622"/>
      <c r="DM19" s="622"/>
      <c r="DN19" s="622"/>
      <c r="DO19" s="622"/>
      <c r="DP19" s="623"/>
      <c r="DQ19" s="630" t="s">
        <v>228</v>
      </c>
      <c r="DR19" s="622"/>
      <c r="DS19" s="622"/>
      <c r="DT19" s="622"/>
      <c r="DU19" s="622"/>
      <c r="DV19" s="622"/>
      <c r="DW19" s="622"/>
      <c r="DX19" s="622"/>
      <c r="DY19" s="622"/>
      <c r="DZ19" s="622"/>
      <c r="EA19" s="622"/>
      <c r="EB19" s="622"/>
      <c r="EC19" s="631"/>
    </row>
    <row r="20" spans="2:133" ht="11.25" customHeight="1">
      <c r="B20" s="618" t="s">
        <v>268</v>
      </c>
      <c r="C20" s="619"/>
      <c r="D20" s="619"/>
      <c r="E20" s="619"/>
      <c r="F20" s="619"/>
      <c r="G20" s="619"/>
      <c r="H20" s="619"/>
      <c r="I20" s="619"/>
      <c r="J20" s="619"/>
      <c r="K20" s="619"/>
      <c r="L20" s="619"/>
      <c r="M20" s="619"/>
      <c r="N20" s="619"/>
      <c r="O20" s="619"/>
      <c r="P20" s="619"/>
      <c r="Q20" s="620"/>
      <c r="R20" s="621">
        <v>586207</v>
      </c>
      <c r="S20" s="622"/>
      <c r="T20" s="622"/>
      <c r="U20" s="622"/>
      <c r="V20" s="622"/>
      <c r="W20" s="622"/>
      <c r="X20" s="622"/>
      <c r="Y20" s="623"/>
      <c r="Z20" s="624">
        <v>2.9</v>
      </c>
      <c r="AA20" s="624"/>
      <c r="AB20" s="624"/>
      <c r="AC20" s="624"/>
      <c r="AD20" s="625" t="s">
        <v>120</v>
      </c>
      <c r="AE20" s="625"/>
      <c r="AF20" s="625"/>
      <c r="AG20" s="625"/>
      <c r="AH20" s="625"/>
      <c r="AI20" s="625"/>
      <c r="AJ20" s="625"/>
      <c r="AK20" s="625"/>
      <c r="AL20" s="626" t="s">
        <v>120</v>
      </c>
      <c r="AM20" s="627"/>
      <c r="AN20" s="627"/>
      <c r="AO20" s="628"/>
      <c r="AP20" s="618" t="s">
        <v>269</v>
      </c>
      <c r="AQ20" s="619"/>
      <c r="AR20" s="619"/>
      <c r="AS20" s="619"/>
      <c r="AT20" s="619"/>
      <c r="AU20" s="619"/>
      <c r="AV20" s="619"/>
      <c r="AW20" s="619"/>
      <c r="AX20" s="619"/>
      <c r="AY20" s="619"/>
      <c r="AZ20" s="619"/>
      <c r="BA20" s="619"/>
      <c r="BB20" s="619"/>
      <c r="BC20" s="619"/>
      <c r="BD20" s="619"/>
      <c r="BE20" s="619"/>
      <c r="BF20" s="620"/>
      <c r="BG20" s="621">
        <v>187758</v>
      </c>
      <c r="BH20" s="622"/>
      <c r="BI20" s="622"/>
      <c r="BJ20" s="622"/>
      <c r="BK20" s="622"/>
      <c r="BL20" s="622"/>
      <c r="BM20" s="622"/>
      <c r="BN20" s="623"/>
      <c r="BO20" s="624">
        <v>3.2</v>
      </c>
      <c r="BP20" s="624"/>
      <c r="BQ20" s="624"/>
      <c r="BR20" s="624"/>
      <c r="BS20" s="630" t="s">
        <v>120</v>
      </c>
      <c r="BT20" s="622"/>
      <c r="BU20" s="622"/>
      <c r="BV20" s="622"/>
      <c r="BW20" s="622"/>
      <c r="BX20" s="622"/>
      <c r="BY20" s="622"/>
      <c r="BZ20" s="622"/>
      <c r="CA20" s="622"/>
      <c r="CB20" s="631"/>
      <c r="CD20" s="636" t="s">
        <v>270</v>
      </c>
      <c r="CE20" s="637"/>
      <c r="CF20" s="637"/>
      <c r="CG20" s="637"/>
      <c r="CH20" s="637"/>
      <c r="CI20" s="637"/>
      <c r="CJ20" s="637"/>
      <c r="CK20" s="637"/>
      <c r="CL20" s="637"/>
      <c r="CM20" s="637"/>
      <c r="CN20" s="637"/>
      <c r="CO20" s="637"/>
      <c r="CP20" s="637"/>
      <c r="CQ20" s="638"/>
      <c r="CR20" s="621">
        <v>18754141</v>
      </c>
      <c r="CS20" s="622"/>
      <c r="CT20" s="622"/>
      <c r="CU20" s="622"/>
      <c r="CV20" s="622"/>
      <c r="CW20" s="622"/>
      <c r="CX20" s="622"/>
      <c r="CY20" s="623"/>
      <c r="CZ20" s="624">
        <v>100</v>
      </c>
      <c r="DA20" s="624"/>
      <c r="DB20" s="624"/>
      <c r="DC20" s="624"/>
      <c r="DD20" s="630">
        <v>4098921</v>
      </c>
      <c r="DE20" s="622"/>
      <c r="DF20" s="622"/>
      <c r="DG20" s="622"/>
      <c r="DH20" s="622"/>
      <c r="DI20" s="622"/>
      <c r="DJ20" s="622"/>
      <c r="DK20" s="622"/>
      <c r="DL20" s="622"/>
      <c r="DM20" s="622"/>
      <c r="DN20" s="622"/>
      <c r="DO20" s="622"/>
      <c r="DP20" s="623"/>
      <c r="DQ20" s="630">
        <v>11872839</v>
      </c>
      <c r="DR20" s="622"/>
      <c r="DS20" s="622"/>
      <c r="DT20" s="622"/>
      <c r="DU20" s="622"/>
      <c r="DV20" s="622"/>
      <c r="DW20" s="622"/>
      <c r="DX20" s="622"/>
      <c r="DY20" s="622"/>
      <c r="DZ20" s="622"/>
      <c r="EA20" s="622"/>
      <c r="EB20" s="622"/>
      <c r="EC20" s="631"/>
    </row>
    <row r="21" spans="2:133" ht="11.25" customHeight="1">
      <c r="B21" s="618" t="s">
        <v>271</v>
      </c>
      <c r="C21" s="619"/>
      <c r="D21" s="619"/>
      <c r="E21" s="619"/>
      <c r="F21" s="619"/>
      <c r="G21" s="619"/>
      <c r="H21" s="619"/>
      <c r="I21" s="619"/>
      <c r="J21" s="619"/>
      <c r="K21" s="619"/>
      <c r="L21" s="619"/>
      <c r="M21" s="619"/>
      <c r="N21" s="619"/>
      <c r="O21" s="619"/>
      <c r="P21" s="619"/>
      <c r="Q21" s="620"/>
      <c r="R21" s="621">
        <v>661604</v>
      </c>
      <c r="S21" s="622"/>
      <c r="T21" s="622"/>
      <c r="U21" s="622"/>
      <c r="V21" s="622"/>
      <c r="W21" s="622"/>
      <c r="X21" s="622"/>
      <c r="Y21" s="623"/>
      <c r="Z21" s="624">
        <v>3.3</v>
      </c>
      <c r="AA21" s="624"/>
      <c r="AB21" s="624"/>
      <c r="AC21" s="624"/>
      <c r="AD21" s="625" t="s">
        <v>228</v>
      </c>
      <c r="AE21" s="625"/>
      <c r="AF21" s="625"/>
      <c r="AG21" s="625"/>
      <c r="AH21" s="625"/>
      <c r="AI21" s="625"/>
      <c r="AJ21" s="625"/>
      <c r="AK21" s="625"/>
      <c r="AL21" s="626" t="s">
        <v>228</v>
      </c>
      <c r="AM21" s="627"/>
      <c r="AN21" s="627"/>
      <c r="AO21" s="628"/>
      <c r="AP21" s="639" t="s">
        <v>272</v>
      </c>
      <c r="AQ21" s="640"/>
      <c r="AR21" s="640"/>
      <c r="AS21" s="640"/>
      <c r="AT21" s="640"/>
      <c r="AU21" s="640"/>
      <c r="AV21" s="640"/>
      <c r="AW21" s="640"/>
      <c r="AX21" s="640"/>
      <c r="AY21" s="640"/>
      <c r="AZ21" s="640"/>
      <c r="BA21" s="640"/>
      <c r="BB21" s="640"/>
      <c r="BC21" s="640"/>
      <c r="BD21" s="640"/>
      <c r="BE21" s="640"/>
      <c r="BF21" s="641"/>
      <c r="BG21" s="621">
        <v>22005</v>
      </c>
      <c r="BH21" s="622"/>
      <c r="BI21" s="622"/>
      <c r="BJ21" s="622"/>
      <c r="BK21" s="622"/>
      <c r="BL21" s="622"/>
      <c r="BM21" s="622"/>
      <c r="BN21" s="623"/>
      <c r="BO21" s="624">
        <v>0.4</v>
      </c>
      <c r="BP21" s="624"/>
      <c r="BQ21" s="624"/>
      <c r="BR21" s="624"/>
      <c r="BS21" s="630" t="s">
        <v>120</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c r="B22" s="618" t="s">
        <v>273</v>
      </c>
      <c r="C22" s="619"/>
      <c r="D22" s="619"/>
      <c r="E22" s="619"/>
      <c r="F22" s="619"/>
      <c r="G22" s="619"/>
      <c r="H22" s="619"/>
      <c r="I22" s="619"/>
      <c r="J22" s="619"/>
      <c r="K22" s="619"/>
      <c r="L22" s="619"/>
      <c r="M22" s="619"/>
      <c r="N22" s="619"/>
      <c r="O22" s="619"/>
      <c r="P22" s="619"/>
      <c r="Q22" s="620"/>
      <c r="R22" s="621">
        <v>10734109</v>
      </c>
      <c r="S22" s="622"/>
      <c r="T22" s="622"/>
      <c r="U22" s="622"/>
      <c r="V22" s="622"/>
      <c r="W22" s="622"/>
      <c r="X22" s="622"/>
      <c r="Y22" s="623"/>
      <c r="Z22" s="624">
        <v>53.5</v>
      </c>
      <c r="AA22" s="624"/>
      <c r="AB22" s="624"/>
      <c r="AC22" s="624"/>
      <c r="AD22" s="625">
        <v>9320545</v>
      </c>
      <c r="AE22" s="625"/>
      <c r="AF22" s="625"/>
      <c r="AG22" s="625"/>
      <c r="AH22" s="625"/>
      <c r="AI22" s="625"/>
      <c r="AJ22" s="625"/>
      <c r="AK22" s="625"/>
      <c r="AL22" s="626">
        <v>99.3</v>
      </c>
      <c r="AM22" s="627"/>
      <c r="AN22" s="627"/>
      <c r="AO22" s="628"/>
      <c r="AP22" s="639" t="s">
        <v>274</v>
      </c>
      <c r="AQ22" s="640"/>
      <c r="AR22" s="640"/>
      <c r="AS22" s="640"/>
      <c r="AT22" s="640"/>
      <c r="AU22" s="640"/>
      <c r="AV22" s="640"/>
      <c r="AW22" s="640"/>
      <c r="AX22" s="640"/>
      <c r="AY22" s="640"/>
      <c r="AZ22" s="640"/>
      <c r="BA22" s="640"/>
      <c r="BB22" s="640"/>
      <c r="BC22" s="640"/>
      <c r="BD22" s="640"/>
      <c r="BE22" s="640"/>
      <c r="BF22" s="641"/>
      <c r="BG22" s="621" t="s">
        <v>228</v>
      </c>
      <c r="BH22" s="622"/>
      <c r="BI22" s="622"/>
      <c r="BJ22" s="622"/>
      <c r="BK22" s="622"/>
      <c r="BL22" s="622"/>
      <c r="BM22" s="622"/>
      <c r="BN22" s="623"/>
      <c r="BO22" s="624" t="s">
        <v>120</v>
      </c>
      <c r="BP22" s="624"/>
      <c r="BQ22" s="624"/>
      <c r="BR22" s="624"/>
      <c r="BS22" s="630" t="s">
        <v>228</v>
      </c>
      <c r="BT22" s="622"/>
      <c r="BU22" s="622"/>
      <c r="BV22" s="622"/>
      <c r="BW22" s="622"/>
      <c r="BX22" s="622"/>
      <c r="BY22" s="622"/>
      <c r="BZ22" s="622"/>
      <c r="CA22" s="622"/>
      <c r="CB22" s="631"/>
      <c r="CD22" s="603" t="s">
        <v>275</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c r="B23" s="618" t="s">
        <v>276</v>
      </c>
      <c r="C23" s="619"/>
      <c r="D23" s="619"/>
      <c r="E23" s="619"/>
      <c r="F23" s="619"/>
      <c r="G23" s="619"/>
      <c r="H23" s="619"/>
      <c r="I23" s="619"/>
      <c r="J23" s="619"/>
      <c r="K23" s="619"/>
      <c r="L23" s="619"/>
      <c r="M23" s="619"/>
      <c r="N23" s="619"/>
      <c r="O23" s="619"/>
      <c r="P23" s="619"/>
      <c r="Q23" s="620"/>
      <c r="R23" s="621">
        <v>3905</v>
      </c>
      <c r="S23" s="622"/>
      <c r="T23" s="622"/>
      <c r="U23" s="622"/>
      <c r="V23" s="622"/>
      <c r="W23" s="622"/>
      <c r="X23" s="622"/>
      <c r="Y23" s="623"/>
      <c r="Z23" s="624">
        <v>0</v>
      </c>
      <c r="AA23" s="624"/>
      <c r="AB23" s="624"/>
      <c r="AC23" s="624"/>
      <c r="AD23" s="625">
        <v>3905</v>
      </c>
      <c r="AE23" s="625"/>
      <c r="AF23" s="625"/>
      <c r="AG23" s="625"/>
      <c r="AH23" s="625"/>
      <c r="AI23" s="625"/>
      <c r="AJ23" s="625"/>
      <c r="AK23" s="625"/>
      <c r="AL23" s="626">
        <v>0</v>
      </c>
      <c r="AM23" s="627"/>
      <c r="AN23" s="627"/>
      <c r="AO23" s="628"/>
      <c r="AP23" s="639" t="s">
        <v>277</v>
      </c>
      <c r="AQ23" s="640"/>
      <c r="AR23" s="640"/>
      <c r="AS23" s="640"/>
      <c r="AT23" s="640"/>
      <c r="AU23" s="640"/>
      <c r="AV23" s="640"/>
      <c r="AW23" s="640"/>
      <c r="AX23" s="640"/>
      <c r="AY23" s="640"/>
      <c r="AZ23" s="640"/>
      <c r="BA23" s="640"/>
      <c r="BB23" s="640"/>
      <c r="BC23" s="640"/>
      <c r="BD23" s="640"/>
      <c r="BE23" s="640"/>
      <c r="BF23" s="641"/>
      <c r="BG23" s="621">
        <v>165753</v>
      </c>
      <c r="BH23" s="622"/>
      <c r="BI23" s="622"/>
      <c r="BJ23" s="622"/>
      <c r="BK23" s="622"/>
      <c r="BL23" s="622"/>
      <c r="BM23" s="622"/>
      <c r="BN23" s="623"/>
      <c r="BO23" s="624">
        <v>2.8</v>
      </c>
      <c r="BP23" s="624"/>
      <c r="BQ23" s="624"/>
      <c r="BR23" s="624"/>
      <c r="BS23" s="630" t="s">
        <v>228</v>
      </c>
      <c r="BT23" s="622"/>
      <c r="BU23" s="622"/>
      <c r="BV23" s="622"/>
      <c r="BW23" s="622"/>
      <c r="BX23" s="622"/>
      <c r="BY23" s="622"/>
      <c r="BZ23" s="622"/>
      <c r="CA23" s="622"/>
      <c r="CB23" s="631"/>
      <c r="CD23" s="603" t="s">
        <v>216</v>
      </c>
      <c r="CE23" s="604"/>
      <c r="CF23" s="604"/>
      <c r="CG23" s="604"/>
      <c r="CH23" s="604"/>
      <c r="CI23" s="604"/>
      <c r="CJ23" s="604"/>
      <c r="CK23" s="604"/>
      <c r="CL23" s="604"/>
      <c r="CM23" s="604"/>
      <c r="CN23" s="604"/>
      <c r="CO23" s="604"/>
      <c r="CP23" s="604"/>
      <c r="CQ23" s="605"/>
      <c r="CR23" s="603" t="s">
        <v>278</v>
      </c>
      <c r="CS23" s="604"/>
      <c r="CT23" s="604"/>
      <c r="CU23" s="604"/>
      <c r="CV23" s="604"/>
      <c r="CW23" s="604"/>
      <c r="CX23" s="604"/>
      <c r="CY23" s="605"/>
      <c r="CZ23" s="603" t="s">
        <v>279</v>
      </c>
      <c r="DA23" s="604"/>
      <c r="DB23" s="604"/>
      <c r="DC23" s="605"/>
      <c r="DD23" s="603" t="s">
        <v>280</v>
      </c>
      <c r="DE23" s="604"/>
      <c r="DF23" s="604"/>
      <c r="DG23" s="604"/>
      <c r="DH23" s="604"/>
      <c r="DI23" s="604"/>
      <c r="DJ23" s="604"/>
      <c r="DK23" s="605"/>
      <c r="DL23" s="651" t="s">
        <v>281</v>
      </c>
      <c r="DM23" s="652"/>
      <c r="DN23" s="652"/>
      <c r="DO23" s="652"/>
      <c r="DP23" s="652"/>
      <c r="DQ23" s="652"/>
      <c r="DR23" s="652"/>
      <c r="DS23" s="652"/>
      <c r="DT23" s="652"/>
      <c r="DU23" s="652"/>
      <c r="DV23" s="653"/>
      <c r="DW23" s="603" t="s">
        <v>282</v>
      </c>
      <c r="DX23" s="604"/>
      <c r="DY23" s="604"/>
      <c r="DZ23" s="604"/>
      <c r="EA23" s="604"/>
      <c r="EB23" s="604"/>
      <c r="EC23" s="605"/>
    </row>
    <row r="24" spans="2:133" ht="11.25" customHeight="1">
      <c r="B24" s="618" t="s">
        <v>283</v>
      </c>
      <c r="C24" s="619"/>
      <c r="D24" s="619"/>
      <c r="E24" s="619"/>
      <c r="F24" s="619"/>
      <c r="G24" s="619"/>
      <c r="H24" s="619"/>
      <c r="I24" s="619"/>
      <c r="J24" s="619"/>
      <c r="K24" s="619"/>
      <c r="L24" s="619"/>
      <c r="M24" s="619"/>
      <c r="N24" s="619"/>
      <c r="O24" s="619"/>
      <c r="P24" s="619"/>
      <c r="Q24" s="620"/>
      <c r="R24" s="621">
        <v>86509</v>
      </c>
      <c r="S24" s="622"/>
      <c r="T24" s="622"/>
      <c r="U24" s="622"/>
      <c r="V24" s="622"/>
      <c r="W24" s="622"/>
      <c r="X24" s="622"/>
      <c r="Y24" s="623"/>
      <c r="Z24" s="624">
        <v>0.4</v>
      </c>
      <c r="AA24" s="624"/>
      <c r="AB24" s="624"/>
      <c r="AC24" s="624"/>
      <c r="AD24" s="625" t="s">
        <v>228</v>
      </c>
      <c r="AE24" s="625"/>
      <c r="AF24" s="625"/>
      <c r="AG24" s="625"/>
      <c r="AH24" s="625"/>
      <c r="AI24" s="625"/>
      <c r="AJ24" s="625"/>
      <c r="AK24" s="625"/>
      <c r="AL24" s="626" t="s">
        <v>120</v>
      </c>
      <c r="AM24" s="627"/>
      <c r="AN24" s="627"/>
      <c r="AO24" s="628"/>
      <c r="AP24" s="639" t="s">
        <v>284</v>
      </c>
      <c r="AQ24" s="640"/>
      <c r="AR24" s="640"/>
      <c r="AS24" s="640"/>
      <c r="AT24" s="640"/>
      <c r="AU24" s="640"/>
      <c r="AV24" s="640"/>
      <c r="AW24" s="640"/>
      <c r="AX24" s="640"/>
      <c r="AY24" s="640"/>
      <c r="AZ24" s="640"/>
      <c r="BA24" s="640"/>
      <c r="BB24" s="640"/>
      <c r="BC24" s="640"/>
      <c r="BD24" s="640"/>
      <c r="BE24" s="640"/>
      <c r="BF24" s="641"/>
      <c r="BG24" s="621" t="s">
        <v>228</v>
      </c>
      <c r="BH24" s="622"/>
      <c r="BI24" s="622"/>
      <c r="BJ24" s="622"/>
      <c r="BK24" s="622"/>
      <c r="BL24" s="622"/>
      <c r="BM24" s="622"/>
      <c r="BN24" s="623"/>
      <c r="BO24" s="624" t="s">
        <v>228</v>
      </c>
      <c r="BP24" s="624"/>
      <c r="BQ24" s="624"/>
      <c r="BR24" s="624"/>
      <c r="BS24" s="630" t="s">
        <v>120</v>
      </c>
      <c r="BT24" s="622"/>
      <c r="BU24" s="622"/>
      <c r="BV24" s="622"/>
      <c r="BW24" s="622"/>
      <c r="BX24" s="622"/>
      <c r="BY24" s="622"/>
      <c r="BZ24" s="622"/>
      <c r="CA24" s="622"/>
      <c r="CB24" s="631"/>
      <c r="CD24" s="632" t="s">
        <v>285</v>
      </c>
      <c r="CE24" s="633"/>
      <c r="CF24" s="633"/>
      <c r="CG24" s="633"/>
      <c r="CH24" s="633"/>
      <c r="CI24" s="633"/>
      <c r="CJ24" s="633"/>
      <c r="CK24" s="633"/>
      <c r="CL24" s="633"/>
      <c r="CM24" s="633"/>
      <c r="CN24" s="633"/>
      <c r="CO24" s="633"/>
      <c r="CP24" s="633"/>
      <c r="CQ24" s="634"/>
      <c r="CR24" s="610">
        <v>7997178</v>
      </c>
      <c r="CS24" s="611"/>
      <c r="CT24" s="611"/>
      <c r="CU24" s="611"/>
      <c r="CV24" s="611"/>
      <c r="CW24" s="611"/>
      <c r="CX24" s="611"/>
      <c r="CY24" s="612"/>
      <c r="CZ24" s="615">
        <v>42.6</v>
      </c>
      <c r="DA24" s="616"/>
      <c r="DB24" s="616"/>
      <c r="DC24" s="635"/>
      <c r="DD24" s="654">
        <v>5331515</v>
      </c>
      <c r="DE24" s="611"/>
      <c r="DF24" s="611"/>
      <c r="DG24" s="611"/>
      <c r="DH24" s="611"/>
      <c r="DI24" s="611"/>
      <c r="DJ24" s="611"/>
      <c r="DK24" s="612"/>
      <c r="DL24" s="654">
        <v>5255454</v>
      </c>
      <c r="DM24" s="611"/>
      <c r="DN24" s="611"/>
      <c r="DO24" s="611"/>
      <c r="DP24" s="611"/>
      <c r="DQ24" s="611"/>
      <c r="DR24" s="611"/>
      <c r="DS24" s="611"/>
      <c r="DT24" s="611"/>
      <c r="DU24" s="611"/>
      <c r="DV24" s="612"/>
      <c r="DW24" s="615">
        <v>52.2</v>
      </c>
      <c r="DX24" s="616"/>
      <c r="DY24" s="616"/>
      <c r="DZ24" s="616"/>
      <c r="EA24" s="616"/>
      <c r="EB24" s="616"/>
      <c r="EC24" s="617"/>
    </row>
    <row r="25" spans="2:133" ht="11.25" customHeight="1">
      <c r="B25" s="618" t="s">
        <v>286</v>
      </c>
      <c r="C25" s="619"/>
      <c r="D25" s="619"/>
      <c r="E25" s="619"/>
      <c r="F25" s="619"/>
      <c r="G25" s="619"/>
      <c r="H25" s="619"/>
      <c r="I25" s="619"/>
      <c r="J25" s="619"/>
      <c r="K25" s="619"/>
      <c r="L25" s="619"/>
      <c r="M25" s="619"/>
      <c r="N25" s="619"/>
      <c r="O25" s="619"/>
      <c r="P25" s="619"/>
      <c r="Q25" s="620"/>
      <c r="R25" s="621">
        <v>261778</v>
      </c>
      <c r="S25" s="622"/>
      <c r="T25" s="622"/>
      <c r="U25" s="622"/>
      <c r="V25" s="622"/>
      <c r="W25" s="622"/>
      <c r="X25" s="622"/>
      <c r="Y25" s="623"/>
      <c r="Z25" s="624">
        <v>1.3</v>
      </c>
      <c r="AA25" s="624"/>
      <c r="AB25" s="624"/>
      <c r="AC25" s="624"/>
      <c r="AD25" s="625">
        <v>27732</v>
      </c>
      <c r="AE25" s="625"/>
      <c r="AF25" s="625"/>
      <c r="AG25" s="625"/>
      <c r="AH25" s="625"/>
      <c r="AI25" s="625"/>
      <c r="AJ25" s="625"/>
      <c r="AK25" s="625"/>
      <c r="AL25" s="626">
        <v>0.3</v>
      </c>
      <c r="AM25" s="627"/>
      <c r="AN25" s="627"/>
      <c r="AO25" s="628"/>
      <c r="AP25" s="639" t="s">
        <v>287</v>
      </c>
      <c r="AQ25" s="640"/>
      <c r="AR25" s="640"/>
      <c r="AS25" s="640"/>
      <c r="AT25" s="640"/>
      <c r="AU25" s="640"/>
      <c r="AV25" s="640"/>
      <c r="AW25" s="640"/>
      <c r="AX25" s="640"/>
      <c r="AY25" s="640"/>
      <c r="AZ25" s="640"/>
      <c r="BA25" s="640"/>
      <c r="BB25" s="640"/>
      <c r="BC25" s="640"/>
      <c r="BD25" s="640"/>
      <c r="BE25" s="640"/>
      <c r="BF25" s="641"/>
      <c r="BG25" s="621" t="s">
        <v>228</v>
      </c>
      <c r="BH25" s="622"/>
      <c r="BI25" s="622"/>
      <c r="BJ25" s="622"/>
      <c r="BK25" s="622"/>
      <c r="BL25" s="622"/>
      <c r="BM25" s="622"/>
      <c r="BN25" s="623"/>
      <c r="BO25" s="624" t="s">
        <v>228</v>
      </c>
      <c r="BP25" s="624"/>
      <c r="BQ25" s="624"/>
      <c r="BR25" s="624"/>
      <c r="BS25" s="630" t="s">
        <v>228</v>
      </c>
      <c r="BT25" s="622"/>
      <c r="BU25" s="622"/>
      <c r="BV25" s="622"/>
      <c r="BW25" s="622"/>
      <c r="BX25" s="622"/>
      <c r="BY25" s="622"/>
      <c r="BZ25" s="622"/>
      <c r="CA25" s="622"/>
      <c r="CB25" s="631"/>
      <c r="CD25" s="636" t="s">
        <v>288</v>
      </c>
      <c r="CE25" s="637"/>
      <c r="CF25" s="637"/>
      <c r="CG25" s="637"/>
      <c r="CH25" s="637"/>
      <c r="CI25" s="637"/>
      <c r="CJ25" s="637"/>
      <c r="CK25" s="637"/>
      <c r="CL25" s="637"/>
      <c r="CM25" s="637"/>
      <c r="CN25" s="637"/>
      <c r="CO25" s="637"/>
      <c r="CP25" s="637"/>
      <c r="CQ25" s="638"/>
      <c r="CR25" s="621">
        <v>2779704</v>
      </c>
      <c r="CS25" s="657"/>
      <c r="CT25" s="657"/>
      <c r="CU25" s="657"/>
      <c r="CV25" s="657"/>
      <c r="CW25" s="657"/>
      <c r="CX25" s="657"/>
      <c r="CY25" s="658"/>
      <c r="CZ25" s="626">
        <v>14.8</v>
      </c>
      <c r="DA25" s="655"/>
      <c r="DB25" s="655"/>
      <c r="DC25" s="659"/>
      <c r="DD25" s="630">
        <v>2661739</v>
      </c>
      <c r="DE25" s="657"/>
      <c r="DF25" s="657"/>
      <c r="DG25" s="657"/>
      <c r="DH25" s="657"/>
      <c r="DI25" s="657"/>
      <c r="DJ25" s="657"/>
      <c r="DK25" s="658"/>
      <c r="DL25" s="630">
        <v>2585678</v>
      </c>
      <c r="DM25" s="657"/>
      <c r="DN25" s="657"/>
      <c r="DO25" s="657"/>
      <c r="DP25" s="657"/>
      <c r="DQ25" s="657"/>
      <c r="DR25" s="657"/>
      <c r="DS25" s="657"/>
      <c r="DT25" s="657"/>
      <c r="DU25" s="657"/>
      <c r="DV25" s="658"/>
      <c r="DW25" s="626">
        <v>25.7</v>
      </c>
      <c r="DX25" s="655"/>
      <c r="DY25" s="655"/>
      <c r="DZ25" s="655"/>
      <c r="EA25" s="655"/>
      <c r="EB25" s="655"/>
      <c r="EC25" s="656"/>
    </row>
    <row r="26" spans="2:133" ht="11.25" customHeight="1">
      <c r="B26" s="618" t="s">
        <v>289</v>
      </c>
      <c r="C26" s="619"/>
      <c r="D26" s="619"/>
      <c r="E26" s="619"/>
      <c r="F26" s="619"/>
      <c r="G26" s="619"/>
      <c r="H26" s="619"/>
      <c r="I26" s="619"/>
      <c r="J26" s="619"/>
      <c r="K26" s="619"/>
      <c r="L26" s="619"/>
      <c r="M26" s="619"/>
      <c r="N26" s="619"/>
      <c r="O26" s="619"/>
      <c r="P26" s="619"/>
      <c r="Q26" s="620"/>
      <c r="R26" s="621">
        <v>168619</v>
      </c>
      <c r="S26" s="622"/>
      <c r="T26" s="622"/>
      <c r="U26" s="622"/>
      <c r="V26" s="622"/>
      <c r="W26" s="622"/>
      <c r="X26" s="622"/>
      <c r="Y26" s="623"/>
      <c r="Z26" s="624">
        <v>0.8</v>
      </c>
      <c r="AA26" s="624"/>
      <c r="AB26" s="624"/>
      <c r="AC26" s="624"/>
      <c r="AD26" s="625" t="s">
        <v>228</v>
      </c>
      <c r="AE26" s="625"/>
      <c r="AF26" s="625"/>
      <c r="AG26" s="625"/>
      <c r="AH26" s="625"/>
      <c r="AI26" s="625"/>
      <c r="AJ26" s="625"/>
      <c r="AK26" s="625"/>
      <c r="AL26" s="626" t="s">
        <v>228</v>
      </c>
      <c r="AM26" s="627"/>
      <c r="AN26" s="627"/>
      <c r="AO26" s="628"/>
      <c r="AP26" s="639" t="s">
        <v>290</v>
      </c>
      <c r="AQ26" s="660"/>
      <c r="AR26" s="660"/>
      <c r="AS26" s="660"/>
      <c r="AT26" s="660"/>
      <c r="AU26" s="660"/>
      <c r="AV26" s="660"/>
      <c r="AW26" s="660"/>
      <c r="AX26" s="660"/>
      <c r="AY26" s="660"/>
      <c r="AZ26" s="660"/>
      <c r="BA26" s="660"/>
      <c r="BB26" s="660"/>
      <c r="BC26" s="660"/>
      <c r="BD26" s="660"/>
      <c r="BE26" s="660"/>
      <c r="BF26" s="641"/>
      <c r="BG26" s="621" t="s">
        <v>120</v>
      </c>
      <c r="BH26" s="622"/>
      <c r="BI26" s="622"/>
      <c r="BJ26" s="622"/>
      <c r="BK26" s="622"/>
      <c r="BL26" s="622"/>
      <c r="BM26" s="622"/>
      <c r="BN26" s="623"/>
      <c r="BO26" s="624" t="s">
        <v>228</v>
      </c>
      <c r="BP26" s="624"/>
      <c r="BQ26" s="624"/>
      <c r="BR26" s="624"/>
      <c r="BS26" s="630" t="s">
        <v>228</v>
      </c>
      <c r="BT26" s="622"/>
      <c r="BU26" s="622"/>
      <c r="BV26" s="622"/>
      <c r="BW26" s="622"/>
      <c r="BX26" s="622"/>
      <c r="BY26" s="622"/>
      <c r="BZ26" s="622"/>
      <c r="CA26" s="622"/>
      <c r="CB26" s="631"/>
      <c r="CD26" s="636" t="s">
        <v>291</v>
      </c>
      <c r="CE26" s="637"/>
      <c r="CF26" s="637"/>
      <c r="CG26" s="637"/>
      <c r="CH26" s="637"/>
      <c r="CI26" s="637"/>
      <c r="CJ26" s="637"/>
      <c r="CK26" s="637"/>
      <c r="CL26" s="637"/>
      <c r="CM26" s="637"/>
      <c r="CN26" s="637"/>
      <c r="CO26" s="637"/>
      <c r="CP26" s="637"/>
      <c r="CQ26" s="638"/>
      <c r="CR26" s="621">
        <v>1865816</v>
      </c>
      <c r="CS26" s="622"/>
      <c r="CT26" s="622"/>
      <c r="CU26" s="622"/>
      <c r="CV26" s="622"/>
      <c r="CW26" s="622"/>
      <c r="CX26" s="622"/>
      <c r="CY26" s="623"/>
      <c r="CZ26" s="626">
        <v>9.9</v>
      </c>
      <c r="DA26" s="655"/>
      <c r="DB26" s="655"/>
      <c r="DC26" s="659"/>
      <c r="DD26" s="630">
        <v>1768549</v>
      </c>
      <c r="DE26" s="622"/>
      <c r="DF26" s="622"/>
      <c r="DG26" s="622"/>
      <c r="DH26" s="622"/>
      <c r="DI26" s="622"/>
      <c r="DJ26" s="622"/>
      <c r="DK26" s="623"/>
      <c r="DL26" s="630" t="s">
        <v>228</v>
      </c>
      <c r="DM26" s="622"/>
      <c r="DN26" s="622"/>
      <c r="DO26" s="622"/>
      <c r="DP26" s="622"/>
      <c r="DQ26" s="622"/>
      <c r="DR26" s="622"/>
      <c r="DS26" s="622"/>
      <c r="DT26" s="622"/>
      <c r="DU26" s="622"/>
      <c r="DV26" s="623"/>
      <c r="DW26" s="626" t="s">
        <v>228</v>
      </c>
      <c r="DX26" s="655"/>
      <c r="DY26" s="655"/>
      <c r="DZ26" s="655"/>
      <c r="EA26" s="655"/>
      <c r="EB26" s="655"/>
      <c r="EC26" s="656"/>
    </row>
    <row r="27" spans="2:133" ht="11.25" customHeight="1">
      <c r="B27" s="618" t="s">
        <v>292</v>
      </c>
      <c r="C27" s="619"/>
      <c r="D27" s="619"/>
      <c r="E27" s="619"/>
      <c r="F27" s="619"/>
      <c r="G27" s="619"/>
      <c r="H27" s="619"/>
      <c r="I27" s="619"/>
      <c r="J27" s="619"/>
      <c r="K27" s="619"/>
      <c r="L27" s="619"/>
      <c r="M27" s="619"/>
      <c r="N27" s="619"/>
      <c r="O27" s="619"/>
      <c r="P27" s="619"/>
      <c r="Q27" s="620"/>
      <c r="R27" s="621">
        <v>3009487</v>
      </c>
      <c r="S27" s="622"/>
      <c r="T27" s="622"/>
      <c r="U27" s="622"/>
      <c r="V27" s="622"/>
      <c r="W27" s="622"/>
      <c r="X27" s="622"/>
      <c r="Y27" s="623"/>
      <c r="Z27" s="624">
        <v>15</v>
      </c>
      <c r="AA27" s="624"/>
      <c r="AB27" s="624"/>
      <c r="AC27" s="624"/>
      <c r="AD27" s="625" t="s">
        <v>228</v>
      </c>
      <c r="AE27" s="625"/>
      <c r="AF27" s="625"/>
      <c r="AG27" s="625"/>
      <c r="AH27" s="625"/>
      <c r="AI27" s="625"/>
      <c r="AJ27" s="625"/>
      <c r="AK27" s="625"/>
      <c r="AL27" s="626" t="s">
        <v>120</v>
      </c>
      <c r="AM27" s="627"/>
      <c r="AN27" s="627"/>
      <c r="AO27" s="628"/>
      <c r="AP27" s="618" t="s">
        <v>293</v>
      </c>
      <c r="AQ27" s="619"/>
      <c r="AR27" s="619"/>
      <c r="AS27" s="619"/>
      <c r="AT27" s="619"/>
      <c r="AU27" s="619"/>
      <c r="AV27" s="619"/>
      <c r="AW27" s="619"/>
      <c r="AX27" s="619"/>
      <c r="AY27" s="619"/>
      <c r="AZ27" s="619"/>
      <c r="BA27" s="619"/>
      <c r="BB27" s="619"/>
      <c r="BC27" s="619"/>
      <c r="BD27" s="619"/>
      <c r="BE27" s="619"/>
      <c r="BF27" s="620"/>
      <c r="BG27" s="621">
        <v>5960323</v>
      </c>
      <c r="BH27" s="622"/>
      <c r="BI27" s="622"/>
      <c r="BJ27" s="622"/>
      <c r="BK27" s="622"/>
      <c r="BL27" s="622"/>
      <c r="BM27" s="622"/>
      <c r="BN27" s="623"/>
      <c r="BO27" s="624">
        <v>100</v>
      </c>
      <c r="BP27" s="624"/>
      <c r="BQ27" s="624"/>
      <c r="BR27" s="624"/>
      <c r="BS27" s="630">
        <v>105501</v>
      </c>
      <c r="BT27" s="622"/>
      <c r="BU27" s="622"/>
      <c r="BV27" s="622"/>
      <c r="BW27" s="622"/>
      <c r="BX27" s="622"/>
      <c r="BY27" s="622"/>
      <c r="BZ27" s="622"/>
      <c r="CA27" s="622"/>
      <c r="CB27" s="631"/>
      <c r="CD27" s="636" t="s">
        <v>294</v>
      </c>
      <c r="CE27" s="637"/>
      <c r="CF27" s="637"/>
      <c r="CG27" s="637"/>
      <c r="CH27" s="637"/>
      <c r="CI27" s="637"/>
      <c r="CJ27" s="637"/>
      <c r="CK27" s="637"/>
      <c r="CL27" s="637"/>
      <c r="CM27" s="637"/>
      <c r="CN27" s="637"/>
      <c r="CO27" s="637"/>
      <c r="CP27" s="637"/>
      <c r="CQ27" s="638"/>
      <c r="CR27" s="621">
        <v>3581148</v>
      </c>
      <c r="CS27" s="657"/>
      <c r="CT27" s="657"/>
      <c r="CU27" s="657"/>
      <c r="CV27" s="657"/>
      <c r="CW27" s="657"/>
      <c r="CX27" s="657"/>
      <c r="CY27" s="658"/>
      <c r="CZ27" s="626">
        <v>19.100000000000001</v>
      </c>
      <c r="DA27" s="655"/>
      <c r="DB27" s="655"/>
      <c r="DC27" s="659"/>
      <c r="DD27" s="630">
        <v>1093031</v>
      </c>
      <c r="DE27" s="657"/>
      <c r="DF27" s="657"/>
      <c r="DG27" s="657"/>
      <c r="DH27" s="657"/>
      <c r="DI27" s="657"/>
      <c r="DJ27" s="657"/>
      <c r="DK27" s="658"/>
      <c r="DL27" s="630">
        <v>1093031</v>
      </c>
      <c r="DM27" s="657"/>
      <c r="DN27" s="657"/>
      <c r="DO27" s="657"/>
      <c r="DP27" s="657"/>
      <c r="DQ27" s="657"/>
      <c r="DR27" s="657"/>
      <c r="DS27" s="657"/>
      <c r="DT27" s="657"/>
      <c r="DU27" s="657"/>
      <c r="DV27" s="658"/>
      <c r="DW27" s="626">
        <v>10.9</v>
      </c>
      <c r="DX27" s="655"/>
      <c r="DY27" s="655"/>
      <c r="DZ27" s="655"/>
      <c r="EA27" s="655"/>
      <c r="EB27" s="655"/>
      <c r="EC27" s="656"/>
    </row>
    <row r="28" spans="2:133" ht="11.25" customHeight="1">
      <c r="B28" s="663" t="s">
        <v>295</v>
      </c>
      <c r="C28" s="664"/>
      <c r="D28" s="664"/>
      <c r="E28" s="664"/>
      <c r="F28" s="664"/>
      <c r="G28" s="664"/>
      <c r="H28" s="664"/>
      <c r="I28" s="664"/>
      <c r="J28" s="664"/>
      <c r="K28" s="664"/>
      <c r="L28" s="664"/>
      <c r="M28" s="664"/>
      <c r="N28" s="664"/>
      <c r="O28" s="664"/>
      <c r="P28" s="664"/>
      <c r="Q28" s="665"/>
      <c r="R28" s="621" t="s">
        <v>228</v>
      </c>
      <c r="S28" s="622"/>
      <c r="T28" s="622"/>
      <c r="U28" s="622"/>
      <c r="V28" s="622"/>
      <c r="W28" s="622"/>
      <c r="X28" s="622"/>
      <c r="Y28" s="623"/>
      <c r="Z28" s="624" t="s">
        <v>120</v>
      </c>
      <c r="AA28" s="624"/>
      <c r="AB28" s="624"/>
      <c r="AC28" s="624"/>
      <c r="AD28" s="625" t="s">
        <v>120</v>
      </c>
      <c r="AE28" s="625"/>
      <c r="AF28" s="625"/>
      <c r="AG28" s="625"/>
      <c r="AH28" s="625"/>
      <c r="AI28" s="625"/>
      <c r="AJ28" s="625"/>
      <c r="AK28" s="625"/>
      <c r="AL28" s="626" t="s">
        <v>120</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296</v>
      </c>
      <c r="CE28" s="637"/>
      <c r="CF28" s="637"/>
      <c r="CG28" s="637"/>
      <c r="CH28" s="637"/>
      <c r="CI28" s="637"/>
      <c r="CJ28" s="637"/>
      <c r="CK28" s="637"/>
      <c r="CL28" s="637"/>
      <c r="CM28" s="637"/>
      <c r="CN28" s="637"/>
      <c r="CO28" s="637"/>
      <c r="CP28" s="637"/>
      <c r="CQ28" s="638"/>
      <c r="CR28" s="621">
        <v>1636326</v>
      </c>
      <c r="CS28" s="622"/>
      <c r="CT28" s="622"/>
      <c r="CU28" s="622"/>
      <c r="CV28" s="622"/>
      <c r="CW28" s="622"/>
      <c r="CX28" s="622"/>
      <c r="CY28" s="623"/>
      <c r="CZ28" s="626">
        <v>8.6999999999999993</v>
      </c>
      <c r="DA28" s="655"/>
      <c r="DB28" s="655"/>
      <c r="DC28" s="659"/>
      <c r="DD28" s="630">
        <v>1576745</v>
      </c>
      <c r="DE28" s="622"/>
      <c r="DF28" s="622"/>
      <c r="DG28" s="622"/>
      <c r="DH28" s="622"/>
      <c r="DI28" s="622"/>
      <c r="DJ28" s="622"/>
      <c r="DK28" s="623"/>
      <c r="DL28" s="630">
        <v>1576745</v>
      </c>
      <c r="DM28" s="622"/>
      <c r="DN28" s="622"/>
      <c r="DO28" s="622"/>
      <c r="DP28" s="622"/>
      <c r="DQ28" s="622"/>
      <c r="DR28" s="622"/>
      <c r="DS28" s="622"/>
      <c r="DT28" s="622"/>
      <c r="DU28" s="622"/>
      <c r="DV28" s="623"/>
      <c r="DW28" s="626">
        <v>15.7</v>
      </c>
      <c r="DX28" s="655"/>
      <c r="DY28" s="655"/>
      <c r="DZ28" s="655"/>
      <c r="EA28" s="655"/>
      <c r="EB28" s="655"/>
      <c r="EC28" s="656"/>
    </row>
    <row r="29" spans="2:133" ht="11.25" customHeight="1">
      <c r="B29" s="618" t="s">
        <v>297</v>
      </c>
      <c r="C29" s="619"/>
      <c r="D29" s="619"/>
      <c r="E29" s="619"/>
      <c r="F29" s="619"/>
      <c r="G29" s="619"/>
      <c r="H29" s="619"/>
      <c r="I29" s="619"/>
      <c r="J29" s="619"/>
      <c r="K29" s="619"/>
      <c r="L29" s="619"/>
      <c r="M29" s="619"/>
      <c r="N29" s="619"/>
      <c r="O29" s="619"/>
      <c r="P29" s="619"/>
      <c r="Q29" s="620"/>
      <c r="R29" s="621">
        <v>1242464</v>
      </c>
      <c r="S29" s="622"/>
      <c r="T29" s="622"/>
      <c r="U29" s="622"/>
      <c r="V29" s="622"/>
      <c r="W29" s="622"/>
      <c r="X29" s="622"/>
      <c r="Y29" s="623"/>
      <c r="Z29" s="624">
        <v>6.2</v>
      </c>
      <c r="AA29" s="624"/>
      <c r="AB29" s="624"/>
      <c r="AC29" s="624"/>
      <c r="AD29" s="625" t="s">
        <v>228</v>
      </c>
      <c r="AE29" s="625"/>
      <c r="AF29" s="625"/>
      <c r="AG29" s="625"/>
      <c r="AH29" s="625"/>
      <c r="AI29" s="625"/>
      <c r="AJ29" s="625"/>
      <c r="AK29" s="625"/>
      <c r="AL29" s="626" t="s">
        <v>120</v>
      </c>
      <c r="AM29" s="627"/>
      <c r="AN29" s="627"/>
      <c r="AO29" s="628"/>
      <c r="AP29" s="600" t="s">
        <v>216</v>
      </c>
      <c r="AQ29" s="601"/>
      <c r="AR29" s="601"/>
      <c r="AS29" s="601"/>
      <c r="AT29" s="601"/>
      <c r="AU29" s="601"/>
      <c r="AV29" s="601"/>
      <c r="AW29" s="601"/>
      <c r="AX29" s="601"/>
      <c r="AY29" s="601"/>
      <c r="AZ29" s="601"/>
      <c r="BA29" s="601"/>
      <c r="BB29" s="601"/>
      <c r="BC29" s="601"/>
      <c r="BD29" s="601"/>
      <c r="BE29" s="601"/>
      <c r="BF29" s="602"/>
      <c r="BG29" s="600" t="s">
        <v>298</v>
      </c>
      <c r="BH29" s="661"/>
      <c r="BI29" s="661"/>
      <c r="BJ29" s="661"/>
      <c r="BK29" s="661"/>
      <c r="BL29" s="661"/>
      <c r="BM29" s="661"/>
      <c r="BN29" s="661"/>
      <c r="BO29" s="661"/>
      <c r="BP29" s="661"/>
      <c r="BQ29" s="662"/>
      <c r="BR29" s="600" t="s">
        <v>299</v>
      </c>
      <c r="BS29" s="661"/>
      <c r="BT29" s="661"/>
      <c r="BU29" s="661"/>
      <c r="BV29" s="661"/>
      <c r="BW29" s="661"/>
      <c r="BX29" s="661"/>
      <c r="BY29" s="661"/>
      <c r="BZ29" s="661"/>
      <c r="CA29" s="661"/>
      <c r="CB29" s="662"/>
      <c r="CD29" s="684" t="s">
        <v>300</v>
      </c>
      <c r="CE29" s="685"/>
      <c r="CF29" s="636" t="s">
        <v>301</v>
      </c>
      <c r="CG29" s="637"/>
      <c r="CH29" s="637"/>
      <c r="CI29" s="637"/>
      <c r="CJ29" s="637"/>
      <c r="CK29" s="637"/>
      <c r="CL29" s="637"/>
      <c r="CM29" s="637"/>
      <c r="CN29" s="637"/>
      <c r="CO29" s="637"/>
      <c r="CP29" s="637"/>
      <c r="CQ29" s="638"/>
      <c r="CR29" s="621">
        <v>1636326</v>
      </c>
      <c r="CS29" s="657"/>
      <c r="CT29" s="657"/>
      <c r="CU29" s="657"/>
      <c r="CV29" s="657"/>
      <c r="CW29" s="657"/>
      <c r="CX29" s="657"/>
      <c r="CY29" s="658"/>
      <c r="CZ29" s="626">
        <v>8.6999999999999993</v>
      </c>
      <c r="DA29" s="655"/>
      <c r="DB29" s="655"/>
      <c r="DC29" s="659"/>
      <c r="DD29" s="630">
        <v>1576745</v>
      </c>
      <c r="DE29" s="657"/>
      <c r="DF29" s="657"/>
      <c r="DG29" s="657"/>
      <c r="DH29" s="657"/>
      <c r="DI29" s="657"/>
      <c r="DJ29" s="657"/>
      <c r="DK29" s="658"/>
      <c r="DL29" s="630">
        <v>1576745</v>
      </c>
      <c r="DM29" s="657"/>
      <c r="DN29" s="657"/>
      <c r="DO29" s="657"/>
      <c r="DP29" s="657"/>
      <c r="DQ29" s="657"/>
      <c r="DR29" s="657"/>
      <c r="DS29" s="657"/>
      <c r="DT29" s="657"/>
      <c r="DU29" s="657"/>
      <c r="DV29" s="658"/>
      <c r="DW29" s="626">
        <v>15.7</v>
      </c>
      <c r="DX29" s="655"/>
      <c r="DY29" s="655"/>
      <c r="DZ29" s="655"/>
      <c r="EA29" s="655"/>
      <c r="EB29" s="655"/>
      <c r="EC29" s="656"/>
    </row>
    <row r="30" spans="2:133" ht="11.25" customHeight="1">
      <c r="B30" s="618" t="s">
        <v>302</v>
      </c>
      <c r="C30" s="619"/>
      <c r="D30" s="619"/>
      <c r="E30" s="619"/>
      <c r="F30" s="619"/>
      <c r="G30" s="619"/>
      <c r="H30" s="619"/>
      <c r="I30" s="619"/>
      <c r="J30" s="619"/>
      <c r="K30" s="619"/>
      <c r="L30" s="619"/>
      <c r="M30" s="619"/>
      <c r="N30" s="619"/>
      <c r="O30" s="619"/>
      <c r="P30" s="619"/>
      <c r="Q30" s="620"/>
      <c r="R30" s="621">
        <v>40603</v>
      </c>
      <c r="S30" s="622"/>
      <c r="T30" s="622"/>
      <c r="U30" s="622"/>
      <c r="V30" s="622"/>
      <c r="W30" s="622"/>
      <c r="X30" s="622"/>
      <c r="Y30" s="623"/>
      <c r="Z30" s="624">
        <v>0.2</v>
      </c>
      <c r="AA30" s="624"/>
      <c r="AB30" s="624"/>
      <c r="AC30" s="624"/>
      <c r="AD30" s="625">
        <v>32248</v>
      </c>
      <c r="AE30" s="625"/>
      <c r="AF30" s="625"/>
      <c r="AG30" s="625"/>
      <c r="AH30" s="625"/>
      <c r="AI30" s="625"/>
      <c r="AJ30" s="625"/>
      <c r="AK30" s="625"/>
      <c r="AL30" s="626">
        <v>0.3</v>
      </c>
      <c r="AM30" s="627"/>
      <c r="AN30" s="627"/>
      <c r="AO30" s="628"/>
      <c r="AP30" s="669" t="s">
        <v>303</v>
      </c>
      <c r="AQ30" s="670"/>
      <c r="AR30" s="670"/>
      <c r="AS30" s="670"/>
      <c r="AT30" s="675" t="s">
        <v>304</v>
      </c>
      <c r="AU30" s="210"/>
      <c r="AV30" s="210"/>
      <c r="AW30" s="210"/>
      <c r="AX30" s="607" t="s">
        <v>180</v>
      </c>
      <c r="AY30" s="608"/>
      <c r="AZ30" s="608"/>
      <c r="BA30" s="608"/>
      <c r="BB30" s="608"/>
      <c r="BC30" s="608"/>
      <c r="BD30" s="608"/>
      <c r="BE30" s="608"/>
      <c r="BF30" s="609"/>
      <c r="BG30" s="681">
        <v>98.7</v>
      </c>
      <c r="BH30" s="682"/>
      <c r="BI30" s="682"/>
      <c r="BJ30" s="682"/>
      <c r="BK30" s="682"/>
      <c r="BL30" s="682"/>
      <c r="BM30" s="616">
        <v>95.7</v>
      </c>
      <c r="BN30" s="682"/>
      <c r="BO30" s="682"/>
      <c r="BP30" s="682"/>
      <c r="BQ30" s="683"/>
      <c r="BR30" s="681">
        <v>98.6</v>
      </c>
      <c r="BS30" s="682"/>
      <c r="BT30" s="682"/>
      <c r="BU30" s="682"/>
      <c r="BV30" s="682"/>
      <c r="BW30" s="682"/>
      <c r="BX30" s="616">
        <v>94.9</v>
      </c>
      <c r="BY30" s="682"/>
      <c r="BZ30" s="682"/>
      <c r="CA30" s="682"/>
      <c r="CB30" s="683"/>
      <c r="CD30" s="686"/>
      <c r="CE30" s="687"/>
      <c r="CF30" s="636" t="s">
        <v>305</v>
      </c>
      <c r="CG30" s="637"/>
      <c r="CH30" s="637"/>
      <c r="CI30" s="637"/>
      <c r="CJ30" s="637"/>
      <c r="CK30" s="637"/>
      <c r="CL30" s="637"/>
      <c r="CM30" s="637"/>
      <c r="CN30" s="637"/>
      <c r="CO30" s="637"/>
      <c r="CP30" s="637"/>
      <c r="CQ30" s="638"/>
      <c r="CR30" s="621">
        <v>1501502</v>
      </c>
      <c r="CS30" s="622"/>
      <c r="CT30" s="622"/>
      <c r="CU30" s="622"/>
      <c r="CV30" s="622"/>
      <c r="CW30" s="622"/>
      <c r="CX30" s="622"/>
      <c r="CY30" s="623"/>
      <c r="CZ30" s="626">
        <v>8</v>
      </c>
      <c r="DA30" s="655"/>
      <c r="DB30" s="655"/>
      <c r="DC30" s="659"/>
      <c r="DD30" s="630">
        <v>1451025</v>
      </c>
      <c r="DE30" s="622"/>
      <c r="DF30" s="622"/>
      <c r="DG30" s="622"/>
      <c r="DH30" s="622"/>
      <c r="DI30" s="622"/>
      <c r="DJ30" s="622"/>
      <c r="DK30" s="623"/>
      <c r="DL30" s="630">
        <v>1451025</v>
      </c>
      <c r="DM30" s="622"/>
      <c r="DN30" s="622"/>
      <c r="DO30" s="622"/>
      <c r="DP30" s="622"/>
      <c r="DQ30" s="622"/>
      <c r="DR30" s="622"/>
      <c r="DS30" s="622"/>
      <c r="DT30" s="622"/>
      <c r="DU30" s="622"/>
      <c r="DV30" s="623"/>
      <c r="DW30" s="626">
        <v>14.4</v>
      </c>
      <c r="DX30" s="655"/>
      <c r="DY30" s="655"/>
      <c r="DZ30" s="655"/>
      <c r="EA30" s="655"/>
      <c r="EB30" s="655"/>
      <c r="EC30" s="656"/>
    </row>
    <row r="31" spans="2:133" ht="11.25" customHeight="1">
      <c r="B31" s="618" t="s">
        <v>306</v>
      </c>
      <c r="C31" s="619"/>
      <c r="D31" s="619"/>
      <c r="E31" s="619"/>
      <c r="F31" s="619"/>
      <c r="G31" s="619"/>
      <c r="H31" s="619"/>
      <c r="I31" s="619"/>
      <c r="J31" s="619"/>
      <c r="K31" s="619"/>
      <c r="L31" s="619"/>
      <c r="M31" s="619"/>
      <c r="N31" s="619"/>
      <c r="O31" s="619"/>
      <c r="P31" s="619"/>
      <c r="Q31" s="620"/>
      <c r="R31" s="621">
        <v>30512</v>
      </c>
      <c r="S31" s="622"/>
      <c r="T31" s="622"/>
      <c r="U31" s="622"/>
      <c r="V31" s="622"/>
      <c r="W31" s="622"/>
      <c r="X31" s="622"/>
      <c r="Y31" s="623"/>
      <c r="Z31" s="624">
        <v>0.2</v>
      </c>
      <c r="AA31" s="624"/>
      <c r="AB31" s="624"/>
      <c r="AC31" s="624"/>
      <c r="AD31" s="625" t="s">
        <v>120</v>
      </c>
      <c r="AE31" s="625"/>
      <c r="AF31" s="625"/>
      <c r="AG31" s="625"/>
      <c r="AH31" s="625"/>
      <c r="AI31" s="625"/>
      <c r="AJ31" s="625"/>
      <c r="AK31" s="625"/>
      <c r="AL31" s="626" t="s">
        <v>120</v>
      </c>
      <c r="AM31" s="627"/>
      <c r="AN31" s="627"/>
      <c r="AO31" s="628"/>
      <c r="AP31" s="671"/>
      <c r="AQ31" s="672"/>
      <c r="AR31" s="672"/>
      <c r="AS31" s="672"/>
      <c r="AT31" s="676"/>
      <c r="AU31" s="209" t="s">
        <v>307</v>
      </c>
      <c r="AV31" s="209"/>
      <c r="AW31" s="209"/>
      <c r="AX31" s="618" t="s">
        <v>308</v>
      </c>
      <c r="AY31" s="619"/>
      <c r="AZ31" s="619"/>
      <c r="BA31" s="619"/>
      <c r="BB31" s="619"/>
      <c r="BC31" s="619"/>
      <c r="BD31" s="619"/>
      <c r="BE31" s="619"/>
      <c r="BF31" s="620"/>
      <c r="BG31" s="678">
        <v>98.8</v>
      </c>
      <c r="BH31" s="657"/>
      <c r="BI31" s="657"/>
      <c r="BJ31" s="657"/>
      <c r="BK31" s="657"/>
      <c r="BL31" s="657"/>
      <c r="BM31" s="627">
        <v>95.9</v>
      </c>
      <c r="BN31" s="679"/>
      <c r="BO31" s="679"/>
      <c r="BP31" s="679"/>
      <c r="BQ31" s="680"/>
      <c r="BR31" s="678">
        <v>98.6</v>
      </c>
      <c r="BS31" s="657"/>
      <c r="BT31" s="657"/>
      <c r="BU31" s="657"/>
      <c r="BV31" s="657"/>
      <c r="BW31" s="657"/>
      <c r="BX31" s="627">
        <v>94.9</v>
      </c>
      <c r="BY31" s="679"/>
      <c r="BZ31" s="679"/>
      <c r="CA31" s="679"/>
      <c r="CB31" s="680"/>
      <c r="CD31" s="686"/>
      <c r="CE31" s="687"/>
      <c r="CF31" s="636" t="s">
        <v>309</v>
      </c>
      <c r="CG31" s="637"/>
      <c r="CH31" s="637"/>
      <c r="CI31" s="637"/>
      <c r="CJ31" s="637"/>
      <c r="CK31" s="637"/>
      <c r="CL31" s="637"/>
      <c r="CM31" s="637"/>
      <c r="CN31" s="637"/>
      <c r="CO31" s="637"/>
      <c r="CP31" s="637"/>
      <c r="CQ31" s="638"/>
      <c r="CR31" s="621">
        <v>134824</v>
      </c>
      <c r="CS31" s="657"/>
      <c r="CT31" s="657"/>
      <c r="CU31" s="657"/>
      <c r="CV31" s="657"/>
      <c r="CW31" s="657"/>
      <c r="CX31" s="657"/>
      <c r="CY31" s="658"/>
      <c r="CZ31" s="626">
        <v>0.7</v>
      </c>
      <c r="DA31" s="655"/>
      <c r="DB31" s="655"/>
      <c r="DC31" s="659"/>
      <c r="DD31" s="630">
        <v>125720</v>
      </c>
      <c r="DE31" s="657"/>
      <c r="DF31" s="657"/>
      <c r="DG31" s="657"/>
      <c r="DH31" s="657"/>
      <c r="DI31" s="657"/>
      <c r="DJ31" s="657"/>
      <c r="DK31" s="658"/>
      <c r="DL31" s="630">
        <v>125720</v>
      </c>
      <c r="DM31" s="657"/>
      <c r="DN31" s="657"/>
      <c r="DO31" s="657"/>
      <c r="DP31" s="657"/>
      <c r="DQ31" s="657"/>
      <c r="DR31" s="657"/>
      <c r="DS31" s="657"/>
      <c r="DT31" s="657"/>
      <c r="DU31" s="657"/>
      <c r="DV31" s="658"/>
      <c r="DW31" s="626">
        <v>1.2</v>
      </c>
      <c r="DX31" s="655"/>
      <c r="DY31" s="655"/>
      <c r="DZ31" s="655"/>
      <c r="EA31" s="655"/>
      <c r="EB31" s="655"/>
      <c r="EC31" s="656"/>
    </row>
    <row r="32" spans="2:133" ht="11.25" customHeight="1">
      <c r="B32" s="618" t="s">
        <v>310</v>
      </c>
      <c r="C32" s="619"/>
      <c r="D32" s="619"/>
      <c r="E32" s="619"/>
      <c r="F32" s="619"/>
      <c r="G32" s="619"/>
      <c r="H32" s="619"/>
      <c r="I32" s="619"/>
      <c r="J32" s="619"/>
      <c r="K32" s="619"/>
      <c r="L32" s="619"/>
      <c r="M32" s="619"/>
      <c r="N32" s="619"/>
      <c r="O32" s="619"/>
      <c r="P32" s="619"/>
      <c r="Q32" s="620"/>
      <c r="R32" s="621">
        <v>627883</v>
      </c>
      <c r="S32" s="622"/>
      <c r="T32" s="622"/>
      <c r="U32" s="622"/>
      <c r="V32" s="622"/>
      <c r="W32" s="622"/>
      <c r="X32" s="622"/>
      <c r="Y32" s="623"/>
      <c r="Z32" s="624">
        <v>3.1</v>
      </c>
      <c r="AA32" s="624"/>
      <c r="AB32" s="624"/>
      <c r="AC32" s="624"/>
      <c r="AD32" s="625" t="s">
        <v>120</v>
      </c>
      <c r="AE32" s="625"/>
      <c r="AF32" s="625"/>
      <c r="AG32" s="625"/>
      <c r="AH32" s="625"/>
      <c r="AI32" s="625"/>
      <c r="AJ32" s="625"/>
      <c r="AK32" s="625"/>
      <c r="AL32" s="626" t="s">
        <v>120</v>
      </c>
      <c r="AM32" s="627"/>
      <c r="AN32" s="627"/>
      <c r="AO32" s="628"/>
      <c r="AP32" s="673"/>
      <c r="AQ32" s="674"/>
      <c r="AR32" s="674"/>
      <c r="AS32" s="674"/>
      <c r="AT32" s="677"/>
      <c r="AU32" s="211"/>
      <c r="AV32" s="211"/>
      <c r="AW32" s="211"/>
      <c r="AX32" s="666" t="s">
        <v>311</v>
      </c>
      <c r="AY32" s="667"/>
      <c r="AZ32" s="667"/>
      <c r="BA32" s="667"/>
      <c r="BB32" s="667"/>
      <c r="BC32" s="667"/>
      <c r="BD32" s="667"/>
      <c r="BE32" s="667"/>
      <c r="BF32" s="668"/>
      <c r="BG32" s="690">
        <v>98.5</v>
      </c>
      <c r="BH32" s="691"/>
      <c r="BI32" s="691"/>
      <c r="BJ32" s="691"/>
      <c r="BK32" s="691"/>
      <c r="BL32" s="691"/>
      <c r="BM32" s="692">
        <v>95</v>
      </c>
      <c r="BN32" s="691"/>
      <c r="BO32" s="691"/>
      <c r="BP32" s="691"/>
      <c r="BQ32" s="693"/>
      <c r="BR32" s="690">
        <v>98.4</v>
      </c>
      <c r="BS32" s="691"/>
      <c r="BT32" s="691"/>
      <c r="BU32" s="691"/>
      <c r="BV32" s="691"/>
      <c r="BW32" s="691"/>
      <c r="BX32" s="692">
        <v>94.2</v>
      </c>
      <c r="BY32" s="691"/>
      <c r="BZ32" s="691"/>
      <c r="CA32" s="691"/>
      <c r="CB32" s="693"/>
      <c r="CD32" s="688"/>
      <c r="CE32" s="689"/>
      <c r="CF32" s="636" t="s">
        <v>312</v>
      </c>
      <c r="CG32" s="637"/>
      <c r="CH32" s="637"/>
      <c r="CI32" s="637"/>
      <c r="CJ32" s="637"/>
      <c r="CK32" s="637"/>
      <c r="CL32" s="637"/>
      <c r="CM32" s="637"/>
      <c r="CN32" s="637"/>
      <c r="CO32" s="637"/>
      <c r="CP32" s="637"/>
      <c r="CQ32" s="638"/>
      <c r="CR32" s="621" t="s">
        <v>120</v>
      </c>
      <c r="CS32" s="622"/>
      <c r="CT32" s="622"/>
      <c r="CU32" s="622"/>
      <c r="CV32" s="622"/>
      <c r="CW32" s="622"/>
      <c r="CX32" s="622"/>
      <c r="CY32" s="623"/>
      <c r="CZ32" s="626" t="s">
        <v>228</v>
      </c>
      <c r="DA32" s="655"/>
      <c r="DB32" s="655"/>
      <c r="DC32" s="659"/>
      <c r="DD32" s="630" t="s">
        <v>228</v>
      </c>
      <c r="DE32" s="622"/>
      <c r="DF32" s="622"/>
      <c r="DG32" s="622"/>
      <c r="DH32" s="622"/>
      <c r="DI32" s="622"/>
      <c r="DJ32" s="622"/>
      <c r="DK32" s="623"/>
      <c r="DL32" s="630" t="s">
        <v>228</v>
      </c>
      <c r="DM32" s="622"/>
      <c r="DN32" s="622"/>
      <c r="DO32" s="622"/>
      <c r="DP32" s="622"/>
      <c r="DQ32" s="622"/>
      <c r="DR32" s="622"/>
      <c r="DS32" s="622"/>
      <c r="DT32" s="622"/>
      <c r="DU32" s="622"/>
      <c r="DV32" s="623"/>
      <c r="DW32" s="626" t="s">
        <v>228</v>
      </c>
      <c r="DX32" s="655"/>
      <c r="DY32" s="655"/>
      <c r="DZ32" s="655"/>
      <c r="EA32" s="655"/>
      <c r="EB32" s="655"/>
      <c r="EC32" s="656"/>
    </row>
    <row r="33" spans="2:133" ht="11.25" customHeight="1">
      <c r="B33" s="618" t="s">
        <v>313</v>
      </c>
      <c r="C33" s="619"/>
      <c r="D33" s="619"/>
      <c r="E33" s="619"/>
      <c r="F33" s="619"/>
      <c r="G33" s="619"/>
      <c r="H33" s="619"/>
      <c r="I33" s="619"/>
      <c r="J33" s="619"/>
      <c r="K33" s="619"/>
      <c r="L33" s="619"/>
      <c r="M33" s="619"/>
      <c r="N33" s="619"/>
      <c r="O33" s="619"/>
      <c r="P33" s="619"/>
      <c r="Q33" s="620"/>
      <c r="R33" s="621">
        <v>1244263</v>
      </c>
      <c r="S33" s="622"/>
      <c r="T33" s="622"/>
      <c r="U33" s="622"/>
      <c r="V33" s="622"/>
      <c r="W33" s="622"/>
      <c r="X33" s="622"/>
      <c r="Y33" s="623"/>
      <c r="Z33" s="624">
        <v>6.2</v>
      </c>
      <c r="AA33" s="624"/>
      <c r="AB33" s="624"/>
      <c r="AC33" s="624"/>
      <c r="AD33" s="625" t="s">
        <v>228</v>
      </c>
      <c r="AE33" s="625"/>
      <c r="AF33" s="625"/>
      <c r="AG33" s="625"/>
      <c r="AH33" s="625"/>
      <c r="AI33" s="625"/>
      <c r="AJ33" s="625"/>
      <c r="AK33" s="625"/>
      <c r="AL33" s="626" t="s">
        <v>228</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314</v>
      </c>
      <c r="CE33" s="637"/>
      <c r="CF33" s="637"/>
      <c r="CG33" s="637"/>
      <c r="CH33" s="637"/>
      <c r="CI33" s="637"/>
      <c r="CJ33" s="637"/>
      <c r="CK33" s="637"/>
      <c r="CL33" s="637"/>
      <c r="CM33" s="637"/>
      <c r="CN33" s="637"/>
      <c r="CO33" s="637"/>
      <c r="CP33" s="637"/>
      <c r="CQ33" s="638"/>
      <c r="CR33" s="621">
        <v>6646540</v>
      </c>
      <c r="CS33" s="657"/>
      <c r="CT33" s="657"/>
      <c r="CU33" s="657"/>
      <c r="CV33" s="657"/>
      <c r="CW33" s="657"/>
      <c r="CX33" s="657"/>
      <c r="CY33" s="658"/>
      <c r="CZ33" s="626">
        <v>35.4</v>
      </c>
      <c r="DA33" s="655"/>
      <c r="DB33" s="655"/>
      <c r="DC33" s="659"/>
      <c r="DD33" s="630">
        <v>5631619</v>
      </c>
      <c r="DE33" s="657"/>
      <c r="DF33" s="657"/>
      <c r="DG33" s="657"/>
      <c r="DH33" s="657"/>
      <c r="DI33" s="657"/>
      <c r="DJ33" s="657"/>
      <c r="DK33" s="658"/>
      <c r="DL33" s="630">
        <v>4339669</v>
      </c>
      <c r="DM33" s="657"/>
      <c r="DN33" s="657"/>
      <c r="DO33" s="657"/>
      <c r="DP33" s="657"/>
      <c r="DQ33" s="657"/>
      <c r="DR33" s="657"/>
      <c r="DS33" s="657"/>
      <c r="DT33" s="657"/>
      <c r="DU33" s="657"/>
      <c r="DV33" s="658"/>
      <c r="DW33" s="626">
        <v>43.1</v>
      </c>
      <c r="DX33" s="655"/>
      <c r="DY33" s="655"/>
      <c r="DZ33" s="655"/>
      <c r="EA33" s="655"/>
      <c r="EB33" s="655"/>
      <c r="EC33" s="656"/>
    </row>
    <row r="34" spans="2:133" ht="11.25" customHeight="1">
      <c r="B34" s="618" t="s">
        <v>315</v>
      </c>
      <c r="C34" s="619"/>
      <c r="D34" s="619"/>
      <c r="E34" s="619"/>
      <c r="F34" s="619"/>
      <c r="G34" s="619"/>
      <c r="H34" s="619"/>
      <c r="I34" s="619"/>
      <c r="J34" s="619"/>
      <c r="K34" s="619"/>
      <c r="L34" s="619"/>
      <c r="M34" s="619"/>
      <c r="N34" s="619"/>
      <c r="O34" s="619"/>
      <c r="P34" s="619"/>
      <c r="Q34" s="620"/>
      <c r="R34" s="621">
        <v>526614</v>
      </c>
      <c r="S34" s="622"/>
      <c r="T34" s="622"/>
      <c r="U34" s="622"/>
      <c r="V34" s="622"/>
      <c r="W34" s="622"/>
      <c r="X34" s="622"/>
      <c r="Y34" s="623"/>
      <c r="Z34" s="624">
        <v>2.6</v>
      </c>
      <c r="AA34" s="624"/>
      <c r="AB34" s="624"/>
      <c r="AC34" s="624"/>
      <c r="AD34" s="625">
        <v>38</v>
      </c>
      <c r="AE34" s="625"/>
      <c r="AF34" s="625"/>
      <c r="AG34" s="625"/>
      <c r="AH34" s="625"/>
      <c r="AI34" s="625"/>
      <c r="AJ34" s="625"/>
      <c r="AK34" s="625"/>
      <c r="AL34" s="626">
        <v>0</v>
      </c>
      <c r="AM34" s="627"/>
      <c r="AN34" s="627"/>
      <c r="AO34" s="628"/>
      <c r="AP34" s="214"/>
      <c r="AQ34" s="600" t="s">
        <v>316</v>
      </c>
      <c r="AR34" s="601"/>
      <c r="AS34" s="601"/>
      <c r="AT34" s="601"/>
      <c r="AU34" s="601"/>
      <c r="AV34" s="601"/>
      <c r="AW34" s="601"/>
      <c r="AX34" s="601"/>
      <c r="AY34" s="601"/>
      <c r="AZ34" s="601"/>
      <c r="BA34" s="601"/>
      <c r="BB34" s="601"/>
      <c r="BC34" s="601"/>
      <c r="BD34" s="601"/>
      <c r="BE34" s="601"/>
      <c r="BF34" s="602"/>
      <c r="BG34" s="600" t="s">
        <v>317</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318</v>
      </c>
      <c r="CE34" s="637"/>
      <c r="CF34" s="637"/>
      <c r="CG34" s="637"/>
      <c r="CH34" s="637"/>
      <c r="CI34" s="637"/>
      <c r="CJ34" s="637"/>
      <c r="CK34" s="637"/>
      <c r="CL34" s="637"/>
      <c r="CM34" s="637"/>
      <c r="CN34" s="637"/>
      <c r="CO34" s="637"/>
      <c r="CP34" s="637"/>
      <c r="CQ34" s="638"/>
      <c r="CR34" s="621">
        <v>2359732</v>
      </c>
      <c r="CS34" s="622"/>
      <c r="CT34" s="622"/>
      <c r="CU34" s="622"/>
      <c r="CV34" s="622"/>
      <c r="CW34" s="622"/>
      <c r="CX34" s="622"/>
      <c r="CY34" s="623"/>
      <c r="CZ34" s="626">
        <v>12.6</v>
      </c>
      <c r="DA34" s="655"/>
      <c r="DB34" s="655"/>
      <c r="DC34" s="659"/>
      <c r="DD34" s="630">
        <v>1933586</v>
      </c>
      <c r="DE34" s="622"/>
      <c r="DF34" s="622"/>
      <c r="DG34" s="622"/>
      <c r="DH34" s="622"/>
      <c r="DI34" s="622"/>
      <c r="DJ34" s="622"/>
      <c r="DK34" s="623"/>
      <c r="DL34" s="630">
        <v>1684324</v>
      </c>
      <c r="DM34" s="622"/>
      <c r="DN34" s="622"/>
      <c r="DO34" s="622"/>
      <c r="DP34" s="622"/>
      <c r="DQ34" s="622"/>
      <c r="DR34" s="622"/>
      <c r="DS34" s="622"/>
      <c r="DT34" s="622"/>
      <c r="DU34" s="622"/>
      <c r="DV34" s="623"/>
      <c r="DW34" s="626">
        <v>16.7</v>
      </c>
      <c r="DX34" s="655"/>
      <c r="DY34" s="655"/>
      <c r="DZ34" s="655"/>
      <c r="EA34" s="655"/>
      <c r="EB34" s="655"/>
      <c r="EC34" s="656"/>
    </row>
    <row r="35" spans="2:133" ht="11.25" customHeight="1">
      <c r="B35" s="618" t="s">
        <v>319</v>
      </c>
      <c r="C35" s="619"/>
      <c r="D35" s="619"/>
      <c r="E35" s="619"/>
      <c r="F35" s="619"/>
      <c r="G35" s="619"/>
      <c r="H35" s="619"/>
      <c r="I35" s="619"/>
      <c r="J35" s="619"/>
      <c r="K35" s="619"/>
      <c r="L35" s="619"/>
      <c r="M35" s="619"/>
      <c r="N35" s="619"/>
      <c r="O35" s="619"/>
      <c r="P35" s="619"/>
      <c r="Q35" s="620"/>
      <c r="R35" s="621">
        <v>2098477</v>
      </c>
      <c r="S35" s="622"/>
      <c r="T35" s="622"/>
      <c r="U35" s="622"/>
      <c r="V35" s="622"/>
      <c r="W35" s="622"/>
      <c r="X35" s="622"/>
      <c r="Y35" s="623"/>
      <c r="Z35" s="624">
        <v>10.5</v>
      </c>
      <c r="AA35" s="624"/>
      <c r="AB35" s="624"/>
      <c r="AC35" s="624"/>
      <c r="AD35" s="625" t="s">
        <v>228</v>
      </c>
      <c r="AE35" s="625"/>
      <c r="AF35" s="625"/>
      <c r="AG35" s="625"/>
      <c r="AH35" s="625"/>
      <c r="AI35" s="625"/>
      <c r="AJ35" s="625"/>
      <c r="AK35" s="625"/>
      <c r="AL35" s="626" t="s">
        <v>228</v>
      </c>
      <c r="AM35" s="627"/>
      <c r="AN35" s="627"/>
      <c r="AO35" s="628"/>
      <c r="AP35" s="214"/>
      <c r="AQ35" s="694" t="s">
        <v>320</v>
      </c>
      <c r="AR35" s="695"/>
      <c r="AS35" s="695"/>
      <c r="AT35" s="695"/>
      <c r="AU35" s="695"/>
      <c r="AV35" s="695"/>
      <c r="AW35" s="695"/>
      <c r="AX35" s="695"/>
      <c r="AY35" s="696"/>
      <c r="AZ35" s="610">
        <v>2987754</v>
      </c>
      <c r="BA35" s="611"/>
      <c r="BB35" s="611"/>
      <c r="BC35" s="611"/>
      <c r="BD35" s="611"/>
      <c r="BE35" s="611"/>
      <c r="BF35" s="697"/>
      <c r="BG35" s="632" t="s">
        <v>321</v>
      </c>
      <c r="BH35" s="633"/>
      <c r="BI35" s="633"/>
      <c r="BJ35" s="633"/>
      <c r="BK35" s="633"/>
      <c r="BL35" s="633"/>
      <c r="BM35" s="633"/>
      <c r="BN35" s="633"/>
      <c r="BO35" s="633"/>
      <c r="BP35" s="633"/>
      <c r="BQ35" s="633"/>
      <c r="BR35" s="633"/>
      <c r="BS35" s="633"/>
      <c r="BT35" s="633"/>
      <c r="BU35" s="634"/>
      <c r="BV35" s="610">
        <v>335413</v>
      </c>
      <c r="BW35" s="611"/>
      <c r="BX35" s="611"/>
      <c r="BY35" s="611"/>
      <c r="BZ35" s="611"/>
      <c r="CA35" s="611"/>
      <c r="CB35" s="697"/>
      <c r="CD35" s="636" t="s">
        <v>322</v>
      </c>
      <c r="CE35" s="637"/>
      <c r="CF35" s="637"/>
      <c r="CG35" s="637"/>
      <c r="CH35" s="637"/>
      <c r="CI35" s="637"/>
      <c r="CJ35" s="637"/>
      <c r="CK35" s="637"/>
      <c r="CL35" s="637"/>
      <c r="CM35" s="637"/>
      <c r="CN35" s="637"/>
      <c r="CO35" s="637"/>
      <c r="CP35" s="637"/>
      <c r="CQ35" s="638"/>
      <c r="CR35" s="621">
        <v>184732</v>
      </c>
      <c r="CS35" s="657"/>
      <c r="CT35" s="657"/>
      <c r="CU35" s="657"/>
      <c r="CV35" s="657"/>
      <c r="CW35" s="657"/>
      <c r="CX35" s="657"/>
      <c r="CY35" s="658"/>
      <c r="CZ35" s="626">
        <v>1</v>
      </c>
      <c r="DA35" s="655"/>
      <c r="DB35" s="655"/>
      <c r="DC35" s="659"/>
      <c r="DD35" s="630">
        <v>146439</v>
      </c>
      <c r="DE35" s="657"/>
      <c r="DF35" s="657"/>
      <c r="DG35" s="657"/>
      <c r="DH35" s="657"/>
      <c r="DI35" s="657"/>
      <c r="DJ35" s="657"/>
      <c r="DK35" s="658"/>
      <c r="DL35" s="630">
        <v>141947</v>
      </c>
      <c r="DM35" s="657"/>
      <c r="DN35" s="657"/>
      <c r="DO35" s="657"/>
      <c r="DP35" s="657"/>
      <c r="DQ35" s="657"/>
      <c r="DR35" s="657"/>
      <c r="DS35" s="657"/>
      <c r="DT35" s="657"/>
      <c r="DU35" s="657"/>
      <c r="DV35" s="658"/>
      <c r="DW35" s="626">
        <v>1.4</v>
      </c>
      <c r="DX35" s="655"/>
      <c r="DY35" s="655"/>
      <c r="DZ35" s="655"/>
      <c r="EA35" s="655"/>
      <c r="EB35" s="655"/>
      <c r="EC35" s="656"/>
    </row>
    <row r="36" spans="2:133" ht="11.25" customHeight="1">
      <c r="B36" s="618" t="s">
        <v>323</v>
      </c>
      <c r="C36" s="619"/>
      <c r="D36" s="619"/>
      <c r="E36" s="619"/>
      <c r="F36" s="619"/>
      <c r="G36" s="619"/>
      <c r="H36" s="619"/>
      <c r="I36" s="619"/>
      <c r="J36" s="619"/>
      <c r="K36" s="619"/>
      <c r="L36" s="619"/>
      <c r="M36" s="619"/>
      <c r="N36" s="619"/>
      <c r="O36" s="619"/>
      <c r="P36" s="619"/>
      <c r="Q36" s="620"/>
      <c r="R36" s="621" t="s">
        <v>120</v>
      </c>
      <c r="S36" s="622"/>
      <c r="T36" s="622"/>
      <c r="U36" s="622"/>
      <c r="V36" s="622"/>
      <c r="W36" s="622"/>
      <c r="X36" s="622"/>
      <c r="Y36" s="623"/>
      <c r="Z36" s="624" t="s">
        <v>228</v>
      </c>
      <c r="AA36" s="624"/>
      <c r="AB36" s="624"/>
      <c r="AC36" s="624"/>
      <c r="AD36" s="625" t="s">
        <v>228</v>
      </c>
      <c r="AE36" s="625"/>
      <c r="AF36" s="625"/>
      <c r="AG36" s="625"/>
      <c r="AH36" s="625"/>
      <c r="AI36" s="625"/>
      <c r="AJ36" s="625"/>
      <c r="AK36" s="625"/>
      <c r="AL36" s="626" t="s">
        <v>228</v>
      </c>
      <c r="AM36" s="627"/>
      <c r="AN36" s="627"/>
      <c r="AO36" s="628"/>
      <c r="AQ36" s="698" t="s">
        <v>324</v>
      </c>
      <c r="AR36" s="699"/>
      <c r="AS36" s="699"/>
      <c r="AT36" s="699"/>
      <c r="AU36" s="699"/>
      <c r="AV36" s="699"/>
      <c r="AW36" s="699"/>
      <c r="AX36" s="699"/>
      <c r="AY36" s="700"/>
      <c r="AZ36" s="621">
        <v>782061</v>
      </c>
      <c r="BA36" s="622"/>
      <c r="BB36" s="622"/>
      <c r="BC36" s="622"/>
      <c r="BD36" s="657"/>
      <c r="BE36" s="657"/>
      <c r="BF36" s="680"/>
      <c r="BG36" s="636" t="s">
        <v>325</v>
      </c>
      <c r="BH36" s="637"/>
      <c r="BI36" s="637"/>
      <c r="BJ36" s="637"/>
      <c r="BK36" s="637"/>
      <c r="BL36" s="637"/>
      <c r="BM36" s="637"/>
      <c r="BN36" s="637"/>
      <c r="BO36" s="637"/>
      <c r="BP36" s="637"/>
      <c r="BQ36" s="637"/>
      <c r="BR36" s="637"/>
      <c r="BS36" s="637"/>
      <c r="BT36" s="637"/>
      <c r="BU36" s="638"/>
      <c r="BV36" s="621">
        <v>249809</v>
      </c>
      <c r="BW36" s="622"/>
      <c r="BX36" s="622"/>
      <c r="BY36" s="622"/>
      <c r="BZ36" s="622"/>
      <c r="CA36" s="622"/>
      <c r="CB36" s="631"/>
      <c r="CD36" s="636" t="s">
        <v>326</v>
      </c>
      <c r="CE36" s="637"/>
      <c r="CF36" s="637"/>
      <c r="CG36" s="637"/>
      <c r="CH36" s="637"/>
      <c r="CI36" s="637"/>
      <c r="CJ36" s="637"/>
      <c r="CK36" s="637"/>
      <c r="CL36" s="637"/>
      <c r="CM36" s="637"/>
      <c r="CN36" s="637"/>
      <c r="CO36" s="637"/>
      <c r="CP36" s="637"/>
      <c r="CQ36" s="638"/>
      <c r="CR36" s="621">
        <v>1399988</v>
      </c>
      <c r="CS36" s="622"/>
      <c r="CT36" s="622"/>
      <c r="CU36" s="622"/>
      <c r="CV36" s="622"/>
      <c r="CW36" s="622"/>
      <c r="CX36" s="622"/>
      <c r="CY36" s="623"/>
      <c r="CZ36" s="626">
        <v>7.5</v>
      </c>
      <c r="DA36" s="655"/>
      <c r="DB36" s="655"/>
      <c r="DC36" s="659"/>
      <c r="DD36" s="630">
        <v>1205657</v>
      </c>
      <c r="DE36" s="622"/>
      <c r="DF36" s="622"/>
      <c r="DG36" s="622"/>
      <c r="DH36" s="622"/>
      <c r="DI36" s="622"/>
      <c r="DJ36" s="622"/>
      <c r="DK36" s="623"/>
      <c r="DL36" s="630">
        <v>942913</v>
      </c>
      <c r="DM36" s="622"/>
      <c r="DN36" s="622"/>
      <c r="DO36" s="622"/>
      <c r="DP36" s="622"/>
      <c r="DQ36" s="622"/>
      <c r="DR36" s="622"/>
      <c r="DS36" s="622"/>
      <c r="DT36" s="622"/>
      <c r="DU36" s="622"/>
      <c r="DV36" s="623"/>
      <c r="DW36" s="626">
        <v>9.4</v>
      </c>
      <c r="DX36" s="655"/>
      <c r="DY36" s="655"/>
      <c r="DZ36" s="655"/>
      <c r="EA36" s="655"/>
      <c r="EB36" s="655"/>
      <c r="EC36" s="656"/>
    </row>
    <row r="37" spans="2:133" ht="11.25" customHeight="1">
      <c r="B37" s="618" t="s">
        <v>327</v>
      </c>
      <c r="C37" s="619"/>
      <c r="D37" s="619"/>
      <c r="E37" s="619"/>
      <c r="F37" s="619"/>
      <c r="G37" s="619"/>
      <c r="H37" s="619"/>
      <c r="I37" s="619"/>
      <c r="J37" s="619"/>
      <c r="K37" s="619"/>
      <c r="L37" s="619"/>
      <c r="M37" s="619"/>
      <c r="N37" s="619"/>
      <c r="O37" s="619"/>
      <c r="P37" s="619"/>
      <c r="Q37" s="620"/>
      <c r="R37" s="621">
        <v>675777</v>
      </c>
      <c r="S37" s="622"/>
      <c r="T37" s="622"/>
      <c r="U37" s="622"/>
      <c r="V37" s="622"/>
      <c r="W37" s="622"/>
      <c r="X37" s="622"/>
      <c r="Y37" s="623"/>
      <c r="Z37" s="624">
        <v>3.4</v>
      </c>
      <c r="AA37" s="624"/>
      <c r="AB37" s="624"/>
      <c r="AC37" s="624"/>
      <c r="AD37" s="625" t="s">
        <v>228</v>
      </c>
      <c r="AE37" s="625"/>
      <c r="AF37" s="625"/>
      <c r="AG37" s="625"/>
      <c r="AH37" s="625"/>
      <c r="AI37" s="625"/>
      <c r="AJ37" s="625"/>
      <c r="AK37" s="625"/>
      <c r="AL37" s="626" t="s">
        <v>120</v>
      </c>
      <c r="AM37" s="627"/>
      <c r="AN37" s="627"/>
      <c r="AO37" s="628"/>
      <c r="AQ37" s="698" t="s">
        <v>328</v>
      </c>
      <c r="AR37" s="699"/>
      <c r="AS37" s="699"/>
      <c r="AT37" s="699"/>
      <c r="AU37" s="699"/>
      <c r="AV37" s="699"/>
      <c r="AW37" s="699"/>
      <c r="AX37" s="699"/>
      <c r="AY37" s="700"/>
      <c r="AZ37" s="621">
        <v>353575</v>
      </c>
      <c r="BA37" s="622"/>
      <c r="BB37" s="622"/>
      <c r="BC37" s="622"/>
      <c r="BD37" s="657"/>
      <c r="BE37" s="657"/>
      <c r="BF37" s="680"/>
      <c r="BG37" s="636" t="s">
        <v>329</v>
      </c>
      <c r="BH37" s="637"/>
      <c r="BI37" s="637"/>
      <c r="BJ37" s="637"/>
      <c r="BK37" s="637"/>
      <c r="BL37" s="637"/>
      <c r="BM37" s="637"/>
      <c r="BN37" s="637"/>
      <c r="BO37" s="637"/>
      <c r="BP37" s="637"/>
      <c r="BQ37" s="637"/>
      <c r="BR37" s="637"/>
      <c r="BS37" s="637"/>
      <c r="BT37" s="637"/>
      <c r="BU37" s="638"/>
      <c r="BV37" s="621">
        <v>6543</v>
      </c>
      <c r="BW37" s="622"/>
      <c r="BX37" s="622"/>
      <c r="BY37" s="622"/>
      <c r="BZ37" s="622"/>
      <c r="CA37" s="622"/>
      <c r="CB37" s="631"/>
      <c r="CD37" s="636" t="s">
        <v>330</v>
      </c>
      <c r="CE37" s="637"/>
      <c r="CF37" s="637"/>
      <c r="CG37" s="637"/>
      <c r="CH37" s="637"/>
      <c r="CI37" s="637"/>
      <c r="CJ37" s="637"/>
      <c r="CK37" s="637"/>
      <c r="CL37" s="637"/>
      <c r="CM37" s="637"/>
      <c r="CN37" s="637"/>
      <c r="CO37" s="637"/>
      <c r="CP37" s="637"/>
      <c r="CQ37" s="638"/>
      <c r="CR37" s="621">
        <v>9971</v>
      </c>
      <c r="CS37" s="657"/>
      <c r="CT37" s="657"/>
      <c r="CU37" s="657"/>
      <c r="CV37" s="657"/>
      <c r="CW37" s="657"/>
      <c r="CX37" s="657"/>
      <c r="CY37" s="658"/>
      <c r="CZ37" s="626">
        <v>0.1</v>
      </c>
      <c r="DA37" s="655"/>
      <c r="DB37" s="655"/>
      <c r="DC37" s="659"/>
      <c r="DD37" s="630">
        <v>9971</v>
      </c>
      <c r="DE37" s="657"/>
      <c r="DF37" s="657"/>
      <c r="DG37" s="657"/>
      <c r="DH37" s="657"/>
      <c r="DI37" s="657"/>
      <c r="DJ37" s="657"/>
      <c r="DK37" s="658"/>
      <c r="DL37" s="630">
        <v>9971</v>
      </c>
      <c r="DM37" s="657"/>
      <c r="DN37" s="657"/>
      <c r="DO37" s="657"/>
      <c r="DP37" s="657"/>
      <c r="DQ37" s="657"/>
      <c r="DR37" s="657"/>
      <c r="DS37" s="657"/>
      <c r="DT37" s="657"/>
      <c r="DU37" s="657"/>
      <c r="DV37" s="658"/>
      <c r="DW37" s="626">
        <v>0.1</v>
      </c>
      <c r="DX37" s="655"/>
      <c r="DY37" s="655"/>
      <c r="DZ37" s="655"/>
      <c r="EA37" s="655"/>
      <c r="EB37" s="655"/>
      <c r="EC37" s="656"/>
    </row>
    <row r="38" spans="2:133" ht="11.25" customHeight="1">
      <c r="B38" s="666" t="s">
        <v>331</v>
      </c>
      <c r="C38" s="667"/>
      <c r="D38" s="667"/>
      <c r="E38" s="667"/>
      <c r="F38" s="667"/>
      <c r="G38" s="667"/>
      <c r="H38" s="667"/>
      <c r="I38" s="667"/>
      <c r="J38" s="667"/>
      <c r="K38" s="667"/>
      <c r="L38" s="667"/>
      <c r="M38" s="667"/>
      <c r="N38" s="667"/>
      <c r="O38" s="667"/>
      <c r="P38" s="667"/>
      <c r="Q38" s="668"/>
      <c r="R38" s="701">
        <v>20075223</v>
      </c>
      <c r="S38" s="702"/>
      <c r="T38" s="702"/>
      <c r="U38" s="702"/>
      <c r="V38" s="702"/>
      <c r="W38" s="702"/>
      <c r="X38" s="702"/>
      <c r="Y38" s="703"/>
      <c r="Z38" s="704">
        <v>100</v>
      </c>
      <c r="AA38" s="704"/>
      <c r="AB38" s="704"/>
      <c r="AC38" s="704"/>
      <c r="AD38" s="705">
        <v>9384468</v>
      </c>
      <c r="AE38" s="705"/>
      <c r="AF38" s="705"/>
      <c r="AG38" s="705"/>
      <c r="AH38" s="705"/>
      <c r="AI38" s="705"/>
      <c r="AJ38" s="705"/>
      <c r="AK38" s="705"/>
      <c r="AL38" s="706">
        <v>100</v>
      </c>
      <c r="AM38" s="692"/>
      <c r="AN38" s="692"/>
      <c r="AO38" s="707"/>
      <c r="AQ38" s="698" t="s">
        <v>332</v>
      </c>
      <c r="AR38" s="699"/>
      <c r="AS38" s="699"/>
      <c r="AT38" s="699"/>
      <c r="AU38" s="699"/>
      <c r="AV38" s="699"/>
      <c r="AW38" s="699"/>
      <c r="AX38" s="699"/>
      <c r="AY38" s="700"/>
      <c r="AZ38" s="621">
        <v>95048</v>
      </c>
      <c r="BA38" s="622"/>
      <c r="BB38" s="622"/>
      <c r="BC38" s="622"/>
      <c r="BD38" s="657"/>
      <c r="BE38" s="657"/>
      <c r="BF38" s="680"/>
      <c r="BG38" s="636" t="s">
        <v>333</v>
      </c>
      <c r="BH38" s="637"/>
      <c r="BI38" s="637"/>
      <c r="BJ38" s="637"/>
      <c r="BK38" s="637"/>
      <c r="BL38" s="637"/>
      <c r="BM38" s="637"/>
      <c r="BN38" s="637"/>
      <c r="BO38" s="637"/>
      <c r="BP38" s="637"/>
      <c r="BQ38" s="637"/>
      <c r="BR38" s="637"/>
      <c r="BS38" s="637"/>
      <c r="BT38" s="637"/>
      <c r="BU38" s="638"/>
      <c r="BV38" s="621">
        <v>10275</v>
      </c>
      <c r="BW38" s="622"/>
      <c r="BX38" s="622"/>
      <c r="BY38" s="622"/>
      <c r="BZ38" s="622"/>
      <c r="CA38" s="622"/>
      <c r="CB38" s="631"/>
      <c r="CD38" s="636" t="s">
        <v>334</v>
      </c>
      <c r="CE38" s="637"/>
      <c r="CF38" s="637"/>
      <c r="CG38" s="637"/>
      <c r="CH38" s="637"/>
      <c r="CI38" s="637"/>
      <c r="CJ38" s="637"/>
      <c r="CK38" s="637"/>
      <c r="CL38" s="637"/>
      <c r="CM38" s="637"/>
      <c r="CN38" s="637"/>
      <c r="CO38" s="637"/>
      <c r="CP38" s="637"/>
      <c r="CQ38" s="638"/>
      <c r="CR38" s="621">
        <v>2078380</v>
      </c>
      <c r="CS38" s="622"/>
      <c r="CT38" s="622"/>
      <c r="CU38" s="622"/>
      <c r="CV38" s="622"/>
      <c r="CW38" s="622"/>
      <c r="CX38" s="622"/>
      <c r="CY38" s="623"/>
      <c r="CZ38" s="626">
        <v>11.1</v>
      </c>
      <c r="DA38" s="655"/>
      <c r="DB38" s="655"/>
      <c r="DC38" s="659"/>
      <c r="DD38" s="630">
        <v>1804939</v>
      </c>
      <c r="DE38" s="622"/>
      <c r="DF38" s="622"/>
      <c r="DG38" s="622"/>
      <c r="DH38" s="622"/>
      <c r="DI38" s="622"/>
      <c r="DJ38" s="622"/>
      <c r="DK38" s="623"/>
      <c r="DL38" s="630">
        <v>1570485</v>
      </c>
      <c r="DM38" s="622"/>
      <c r="DN38" s="622"/>
      <c r="DO38" s="622"/>
      <c r="DP38" s="622"/>
      <c r="DQ38" s="622"/>
      <c r="DR38" s="622"/>
      <c r="DS38" s="622"/>
      <c r="DT38" s="622"/>
      <c r="DU38" s="622"/>
      <c r="DV38" s="623"/>
      <c r="DW38" s="626">
        <v>15.6</v>
      </c>
      <c r="DX38" s="655"/>
      <c r="DY38" s="655"/>
      <c r="DZ38" s="655"/>
      <c r="EA38" s="655"/>
      <c r="EB38" s="655"/>
      <c r="EC38" s="656"/>
    </row>
    <row r="39" spans="2:133" ht="11.25" customHeight="1">
      <c r="AQ39" s="698" t="s">
        <v>335</v>
      </c>
      <c r="AR39" s="699"/>
      <c r="AS39" s="699"/>
      <c r="AT39" s="699"/>
      <c r="AU39" s="699"/>
      <c r="AV39" s="699"/>
      <c r="AW39" s="699"/>
      <c r="AX39" s="699"/>
      <c r="AY39" s="700"/>
      <c r="AZ39" s="621">
        <v>13698</v>
      </c>
      <c r="BA39" s="622"/>
      <c r="BB39" s="622"/>
      <c r="BC39" s="622"/>
      <c r="BD39" s="657"/>
      <c r="BE39" s="657"/>
      <c r="BF39" s="680"/>
      <c r="BG39" s="712" t="s">
        <v>336</v>
      </c>
      <c r="BH39" s="713"/>
      <c r="BI39" s="713"/>
      <c r="BJ39" s="713"/>
      <c r="BK39" s="713"/>
      <c r="BL39" s="215"/>
      <c r="BM39" s="637" t="s">
        <v>337</v>
      </c>
      <c r="BN39" s="637"/>
      <c r="BO39" s="637"/>
      <c r="BP39" s="637"/>
      <c r="BQ39" s="637"/>
      <c r="BR39" s="637"/>
      <c r="BS39" s="637"/>
      <c r="BT39" s="637"/>
      <c r="BU39" s="638"/>
      <c r="BV39" s="621">
        <v>96</v>
      </c>
      <c r="BW39" s="622"/>
      <c r="BX39" s="622"/>
      <c r="BY39" s="622"/>
      <c r="BZ39" s="622"/>
      <c r="CA39" s="622"/>
      <c r="CB39" s="631"/>
      <c r="CD39" s="636" t="s">
        <v>338</v>
      </c>
      <c r="CE39" s="637"/>
      <c r="CF39" s="637"/>
      <c r="CG39" s="637"/>
      <c r="CH39" s="637"/>
      <c r="CI39" s="637"/>
      <c r="CJ39" s="637"/>
      <c r="CK39" s="637"/>
      <c r="CL39" s="637"/>
      <c r="CM39" s="637"/>
      <c r="CN39" s="637"/>
      <c r="CO39" s="637"/>
      <c r="CP39" s="637"/>
      <c r="CQ39" s="638"/>
      <c r="CR39" s="621">
        <v>227544</v>
      </c>
      <c r="CS39" s="657"/>
      <c r="CT39" s="657"/>
      <c r="CU39" s="657"/>
      <c r="CV39" s="657"/>
      <c r="CW39" s="657"/>
      <c r="CX39" s="657"/>
      <c r="CY39" s="658"/>
      <c r="CZ39" s="626">
        <v>1.2</v>
      </c>
      <c r="DA39" s="655"/>
      <c r="DB39" s="655"/>
      <c r="DC39" s="659"/>
      <c r="DD39" s="630">
        <v>154534</v>
      </c>
      <c r="DE39" s="657"/>
      <c r="DF39" s="657"/>
      <c r="DG39" s="657"/>
      <c r="DH39" s="657"/>
      <c r="DI39" s="657"/>
      <c r="DJ39" s="657"/>
      <c r="DK39" s="658"/>
      <c r="DL39" s="630" t="s">
        <v>120</v>
      </c>
      <c r="DM39" s="657"/>
      <c r="DN39" s="657"/>
      <c r="DO39" s="657"/>
      <c r="DP39" s="657"/>
      <c r="DQ39" s="657"/>
      <c r="DR39" s="657"/>
      <c r="DS39" s="657"/>
      <c r="DT39" s="657"/>
      <c r="DU39" s="657"/>
      <c r="DV39" s="658"/>
      <c r="DW39" s="626" t="s">
        <v>120</v>
      </c>
      <c r="DX39" s="655"/>
      <c r="DY39" s="655"/>
      <c r="DZ39" s="655"/>
      <c r="EA39" s="655"/>
      <c r="EB39" s="655"/>
      <c r="EC39" s="656"/>
    </row>
    <row r="40" spans="2:133" ht="11.25" customHeight="1">
      <c r="AQ40" s="698" t="s">
        <v>339</v>
      </c>
      <c r="AR40" s="699"/>
      <c r="AS40" s="699"/>
      <c r="AT40" s="699"/>
      <c r="AU40" s="699"/>
      <c r="AV40" s="699"/>
      <c r="AW40" s="699"/>
      <c r="AX40" s="699"/>
      <c r="AY40" s="700"/>
      <c r="AZ40" s="621">
        <v>487915</v>
      </c>
      <c r="BA40" s="622"/>
      <c r="BB40" s="622"/>
      <c r="BC40" s="622"/>
      <c r="BD40" s="657"/>
      <c r="BE40" s="657"/>
      <c r="BF40" s="680"/>
      <c r="BG40" s="712"/>
      <c r="BH40" s="713"/>
      <c r="BI40" s="713"/>
      <c r="BJ40" s="713"/>
      <c r="BK40" s="713"/>
      <c r="BL40" s="215"/>
      <c r="BM40" s="637" t="s">
        <v>340</v>
      </c>
      <c r="BN40" s="637"/>
      <c r="BO40" s="637"/>
      <c r="BP40" s="637"/>
      <c r="BQ40" s="637"/>
      <c r="BR40" s="637"/>
      <c r="BS40" s="637"/>
      <c r="BT40" s="637"/>
      <c r="BU40" s="638"/>
      <c r="BV40" s="621">
        <v>131</v>
      </c>
      <c r="BW40" s="622"/>
      <c r="BX40" s="622"/>
      <c r="BY40" s="622"/>
      <c r="BZ40" s="622"/>
      <c r="CA40" s="622"/>
      <c r="CB40" s="631"/>
      <c r="CD40" s="636" t="s">
        <v>341</v>
      </c>
      <c r="CE40" s="637"/>
      <c r="CF40" s="637"/>
      <c r="CG40" s="637"/>
      <c r="CH40" s="637"/>
      <c r="CI40" s="637"/>
      <c r="CJ40" s="637"/>
      <c r="CK40" s="637"/>
      <c r="CL40" s="637"/>
      <c r="CM40" s="637"/>
      <c r="CN40" s="637"/>
      <c r="CO40" s="637"/>
      <c r="CP40" s="637"/>
      <c r="CQ40" s="638"/>
      <c r="CR40" s="621">
        <v>396164</v>
      </c>
      <c r="CS40" s="622"/>
      <c r="CT40" s="622"/>
      <c r="CU40" s="622"/>
      <c r="CV40" s="622"/>
      <c r="CW40" s="622"/>
      <c r="CX40" s="622"/>
      <c r="CY40" s="623"/>
      <c r="CZ40" s="626">
        <v>2.1</v>
      </c>
      <c r="DA40" s="655"/>
      <c r="DB40" s="655"/>
      <c r="DC40" s="659"/>
      <c r="DD40" s="630">
        <v>386464</v>
      </c>
      <c r="DE40" s="622"/>
      <c r="DF40" s="622"/>
      <c r="DG40" s="622"/>
      <c r="DH40" s="622"/>
      <c r="DI40" s="622"/>
      <c r="DJ40" s="622"/>
      <c r="DK40" s="623"/>
      <c r="DL40" s="630" t="s">
        <v>120</v>
      </c>
      <c r="DM40" s="622"/>
      <c r="DN40" s="622"/>
      <c r="DO40" s="622"/>
      <c r="DP40" s="622"/>
      <c r="DQ40" s="622"/>
      <c r="DR40" s="622"/>
      <c r="DS40" s="622"/>
      <c r="DT40" s="622"/>
      <c r="DU40" s="622"/>
      <c r="DV40" s="623"/>
      <c r="DW40" s="626" t="s">
        <v>342</v>
      </c>
      <c r="DX40" s="655"/>
      <c r="DY40" s="655"/>
      <c r="DZ40" s="655"/>
      <c r="EA40" s="655"/>
      <c r="EB40" s="655"/>
      <c r="EC40" s="656"/>
    </row>
    <row r="41" spans="2:133" ht="11.25" customHeight="1">
      <c r="AQ41" s="708" t="s">
        <v>343</v>
      </c>
      <c r="AR41" s="709"/>
      <c r="AS41" s="709"/>
      <c r="AT41" s="709"/>
      <c r="AU41" s="709"/>
      <c r="AV41" s="709"/>
      <c r="AW41" s="709"/>
      <c r="AX41" s="709"/>
      <c r="AY41" s="710"/>
      <c r="AZ41" s="701">
        <v>1255457</v>
      </c>
      <c r="BA41" s="702"/>
      <c r="BB41" s="702"/>
      <c r="BC41" s="702"/>
      <c r="BD41" s="691"/>
      <c r="BE41" s="691"/>
      <c r="BF41" s="693"/>
      <c r="BG41" s="714"/>
      <c r="BH41" s="715"/>
      <c r="BI41" s="715"/>
      <c r="BJ41" s="715"/>
      <c r="BK41" s="715"/>
      <c r="BL41" s="216"/>
      <c r="BM41" s="646" t="s">
        <v>344</v>
      </c>
      <c r="BN41" s="646"/>
      <c r="BO41" s="646"/>
      <c r="BP41" s="646"/>
      <c r="BQ41" s="646"/>
      <c r="BR41" s="646"/>
      <c r="BS41" s="646"/>
      <c r="BT41" s="646"/>
      <c r="BU41" s="647"/>
      <c r="BV41" s="701">
        <v>330</v>
      </c>
      <c r="BW41" s="702"/>
      <c r="BX41" s="702"/>
      <c r="BY41" s="702"/>
      <c r="BZ41" s="702"/>
      <c r="CA41" s="702"/>
      <c r="CB41" s="711"/>
      <c r="CD41" s="636" t="s">
        <v>345</v>
      </c>
      <c r="CE41" s="637"/>
      <c r="CF41" s="637"/>
      <c r="CG41" s="637"/>
      <c r="CH41" s="637"/>
      <c r="CI41" s="637"/>
      <c r="CJ41" s="637"/>
      <c r="CK41" s="637"/>
      <c r="CL41" s="637"/>
      <c r="CM41" s="637"/>
      <c r="CN41" s="637"/>
      <c r="CO41" s="637"/>
      <c r="CP41" s="637"/>
      <c r="CQ41" s="638"/>
      <c r="CR41" s="621" t="s">
        <v>342</v>
      </c>
      <c r="CS41" s="657"/>
      <c r="CT41" s="657"/>
      <c r="CU41" s="657"/>
      <c r="CV41" s="657"/>
      <c r="CW41" s="657"/>
      <c r="CX41" s="657"/>
      <c r="CY41" s="658"/>
      <c r="CZ41" s="626" t="s">
        <v>120</v>
      </c>
      <c r="DA41" s="655"/>
      <c r="DB41" s="655"/>
      <c r="DC41" s="659"/>
      <c r="DD41" s="630" t="s">
        <v>120</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347</v>
      </c>
      <c r="CE42" s="619"/>
      <c r="CF42" s="619"/>
      <c r="CG42" s="619"/>
      <c r="CH42" s="619"/>
      <c r="CI42" s="619"/>
      <c r="CJ42" s="619"/>
      <c r="CK42" s="619"/>
      <c r="CL42" s="619"/>
      <c r="CM42" s="619"/>
      <c r="CN42" s="619"/>
      <c r="CO42" s="619"/>
      <c r="CP42" s="619"/>
      <c r="CQ42" s="620"/>
      <c r="CR42" s="621">
        <v>4110423</v>
      </c>
      <c r="CS42" s="622"/>
      <c r="CT42" s="622"/>
      <c r="CU42" s="622"/>
      <c r="CV42" s="622"/>
      <c r="CW42" s="622"/>
      <c r="CX42" s="622"/>
      <c r="CY42" s="623"/>
      <c r="CZ42" s="626">
        <v>21.9</v>
      </c>
      <c r="DA42" s="627"/>
      <c r="DB42" s="627"/>
      <c r="DC42" s="722"/>
      <c r="DD42" s="630">
        <v>909705</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349</v>
      </c>
      <c r="CE43" s="619"/>
      <c r="CF43" s="619"/>
      <c r="CG43" s="619"/>
      <c r="CH43" s="619"/>
      <c r="CI43" s="619"/>
      <c r="CJ43" s="619"/>
      <c r="CK43" s="619"/>
      <c r="CL43" s="619"/>
      <c r="CM43" s="619"/>
      <c r="CN43" s="619"/>
      <c r="CO43" s="619"/>
      <c r="CP43" s="619"/>
      <c r="CQ43" s="620"/>
      <c r="CR43" s="621">
        <v>69412</v>
      </c>
      <c r="CS43" s="657"/>
      <c r="CT43" s="657"/>
      <c r="CU43" s="657"/>
      <c r="CV43" s="657"/>
      <c r="CW43" s="657"/>
      <c r="CX43" s="657"/>
      <c r="CY43" s="658"/>
      <c r="CZ43" s="626">
        <v>0.4</v>
      </c>
      <c r="DA43" s="655"/>
      <c r="DB43" s="655"/>
      <c r="DC43" s="659"/>
      <c r="DD43" s="630">
        <v>69412</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c r="B44" s="220" t="s">
        <v>350</v>
      </c>
      <c r="CD44" s="733" t="s">
        <v>300</v>
      </c>
      <c r="CE44" s="734"/>
      <c r="CF44" s="618" t="s">
        <v>351</v>
      </c>
      <c r="CG44" s="619"/>
      <c r="CH44" s="619"/>
      <c r="CI44" s="619"/>
      <c r="CJ44" s="619"/>
      <c r="CK44" s="619"/>
      <c r="CL44" s="619"/>
      <c r="CM44" s="619"/>
      <c r="CN44" s="619"/>
      <c r="CO44" s="619"/>
      <c r="CP44" s="619"/>
      <c r="CQ44" s="620"/>
      <c r="CR44" s="621">
        <v>4098921</v>
      </c>
      <c r="CS44" s="622"/>
      <c r="CT44" s="622"/>
      <c r="CU44" s="622"/>
      <c r="CV44" s="622"/>
      <c r="CW44" s="622"/>
      <c r="CX44" s="622"/>
      <c r="CY44" s="623"/>
      <c r="CZ44" s="626">
        <v>21.9</v>
      </c>
      <c r="DA44" s="627"/>
      <c r="DB44" s="627"/>
      <c r="DC44" s="722"/>
      <c r="DD44" s="630">
        <v>898203</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c r="CD45" s="735"/>
      <c r="CE45" s="736"/>
      <c r="CF45" s="618" t="s">
        <v>352</v>
      </c>
      <c r="CG45" s="619"/>
      <c r="CH45" s="619"/>
      <c r="CI45" s="619"/>
      <c r="CJ45" s="619"/>
      <c r="CK45" s="619"/>
      <c r="CL45" s="619"/>
      <c r="CM45" s="619"/>
      <c r="CN45" s="619"/>
      <c r="CO45" s="619"/>
      <c r="CP45" s="619"/>
      <c r="CQ45" s="620"/>
      <c r="CR45" s="621">
        <v>2439609</v>
      </c>
      <c r="CS45" s="657"/>
      <c r="CT45" s="657"/>
      <c r="CU45" s="657"/>
      <c r="CV45" s="657"/>
      <c r="CW45" s="657"/>
      <c r="CX45" s="657"/>
      <c r="CY45" s="658"/>
      <c r="CZ45" s="626">
        <v>13</v>
      </c>
      <c r="DA45" s="655"/>
      <c r="DB45" s="655"/>
      <c r="DC45" s="659"/>
      <c r="DD45" s="630">
        <v>149654</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c r="CD46" s="735"/>
      <c r="CE46" s="736"/>
      <c r="CF46" s="618" t="s">
        <v>353</v>
      </c>
      <c r="CG46" s="619"/>
      <c r="CH46" s="619"/>
      <c r="CI46" s="619"/>
      <c r="CJ46" s="619"/>
      <c r="CK46" s="619"/>
      <c r="CL46" s="619"/>
      <c r="CM46" s="619"/>
      <c r="CN46" s="619"/>
      <c r="CO46" s="619"/>
      <c r="CP46" s="619"/>
      <c r="CQ46" s="620"/>
      <c r="CR46" s="621">
        <v>1625087</v>
      </c>
      <c r="CS46" s="622"/>
      <c r="CT46" s="622"/>
      <c r="CU46" s="622"/>
      <c r="CV46" s="622"/>
      <c r="CW46" s="622"/>
      <c r="CX46" s="622"/>
      <c r="CY46" s="623"/>
      <c r="CZ46" s="626">
        <v>8.6999999999999993</v>
      </c>
      <c r="DA46" s="627"/>
      <c r="DB46" s="627"/>
      <c r="DC46" s="722"/>
      <c r="DD46" s="630">
        <v>726388</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c r="CD47" s="735"/>
      <c r="CE47" s="736"/>
      <c r="CF47" s="618" t="s">
        <v>354</v>
      </c>
      <c r="CG47" s="619"/>
      <c r="CH47" s="619"/>
      <c r="CI47" s="619"/>
      <c r="CJ47" s="619"/>
      <c r="CK47" s="619"/>
      <c r="CL47" s="619"/>
      <c r="CM47" s="619"/>
      <c r="CN47" s="619"/>
      <c r="CO47" s="619"/>
      <c r="CP47" s="619"/>
      <c r="CQ47" s="620"/>
      <c r="CR47" s="621">
        <v>11502</v>
      </c>
      <c r="CS47" s="657"/>
      <c r="CT47" s="657"/>
      <c r="CU47" s="657"/>
      <c r="CV47" s="657"/>
      <c r="CW47" s="657"/>
      <c r="CX47" s="657"/>
      <c r="CY47" s="658"/>
      <c r="CZ47" s="626">
        <v>0.1</v>
      </c>
      <c r="DA47" s="655"/>
      <c r="DB47" s="655"/>
      <c r="DC47" s="659"/>
      <c r="DD47" s="630">
        <v>11502</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c r="CD48" s="737"/>
      <c r="CE48" s="738"/>
      <c r="CF48" s="618" t="s">
        <v>355</v>
      </c>
      <c r="CG48" s="619"/>
      <c r="CH48" s="619"/>
      <c r="CI48" s="619"/>
      <c r="CJ48" s="619"/>
      <c r="CK48" s="619"/>
      <c r="CL48" s="619"/>
      <c r="CM48" s="619"/>
      <c r="CN48" s="619"/>
      <c r="CO48" s="619"/>
      <c r="CP48" s="619"/>
      <c r="CQ48" s="620"/>
      <c r="CR48" s="621" t="s">
        <v>342</v>
      </c>
      <c r="CS48" s="622"/>
      <c r="CT48" s="622"/>
      <c r="CU48" s="622"/>
      <c r="CV48" s="622"/>
      <c r="CW48" s="622"/>
      <c r="CX48" s="622"/>
      <c r="CY48" s="623"/>
      <c r="CZ48" s="626" t="s">
        <v>342</v>
      </c>
      <c r="DA48" s="627"/>
      <c r="DB48" s="627"/>
      <c r="DC48" s="722"/>
      <c r="DD48" s="630" t="s">
        <v>342</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c r="CD49" s="666" t="s">
        <v>356</v>
      </c>
      <c r="CE49" s="667"/>
      <c r="CF49" s="667"/>
      <c r="CG49" s="667"/>
      <c r="CH49" s="667"/>
      <c r="CI49" s="667"/>
      <c r="CJ49" s="667"/>
      <c r="CK49" s="667"/>
      <c r="CL49" s="667"/>
      <c r="CM49" s="667"/>
      <c r="CN49" s="667"/>
      <c r="CO49" s="667"/>
      <c r="CP49" s="667"/>
      <c r="CQ49" s="668"/>
      <c r="CR49" s="701">
        <v>18754141</v>
      </c>
      <c r="CS49" s="691"/>
      <c r="CT49" s="691"/>
      <c r="CU49" s="691"/>
      <c r="CV49" s="691"/>
      <c r="CW49" s="691"/>
      <c r="CX49" s="691"/>
      <c r="CY49" s="723"/>
      <c r="CZ49" s="706">
        <v>100</v>
      </c>
      <c r="DA49" s="724"/>
      <c r="DB49" s="724"/>
      <c r="DC49" s="725"/>
      <c r="DD49" s="726">
        <v>11872839</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row r="51" spans="82:133" hidden="1"/>
    <row r="52" spans="82:133" hidden="1"/>
    <row r="53" spans="82:133" hidden="1"/>
  </sheetData>
  <sheetProtection algorithmName="SHA-512" hashValue="ZrcBgwchhQHIaw9BTQ6UZuM8s7i7wPOp2iMGtT85YAnKsR7i1HJCEgeX262+036mQ4KlZ33RrZuss+idqkoiLg==" saltValue="kR1xiazMc0sieQEwSNSHD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5" zoomScaleNormal="7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358</v>
      </c>
      <c r="DK2" s="769"/>
      <c r="DL2" s="769"/>
      <c r="DM2" s="769"/>
      <c r="DN2" s="769"/>
      <c r="DO2" s="770"/>
      <c r="DP2" s="229"/>
      <c r="DQ2" s="768" t="s">
        <v>359</v>
      </c>
      <c r="DR2" s="769"/>
      <c r="DS2" s="769"/>
      <c r="DT2" s="769"/>
      <c r="DU2" s="769"/>
      <c r="DV2" s="769"/>
      <c r="DW2" s="769"/>
      <c r="DX2" s="769"/>
      <c r="DY2" s="769"/>
      <c r="DZ2" s="770"/>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771" t="s">
        <v>360</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762" t="s">
        <v>362</v>
      </c>
      <c r="B5" s="763"/>
      <c r="C5" s="763"/>
      <c r="D5" s="763"/>
      <c r="E5" s="763"/>
      <c r="F5" s="763"/>
      <c r="G5" s="763"/>
      <c r="H5" s="763"/>
      <c r="I5" s="763"/>
      <c r="J5" s="763"/>
      <c r="K5" s="763"/>
      <c r="L5" s="763"/>
      <c r="M5" s="763"/>
      <c r="N5" s="763"/>
      <c r="O5" s="763"/>
      <c r="P5" s="764"/>
      <c r="Q5" s="739" t="s">
        <v>363</v>
      </c>
      <c r="R5" s="740"/>
      <c r="S5" s="740"/>
      <c r="T5" s="740"/>
      <c r="U5" s="741"/>
      <c r="V5" s="739" t="s">
        <v>364</v>
      </c>
      <c r="W5" s="740"/>
      <c r="X5" s="740"/>
      <c r="Y5" s="740"/>
      <c r="Z5" s="741"/>
      <c r="AA5" s="739" t="s">
        <v>365</v>
      </c>
      <c r="AB5" s="740"/>
      <c r="AC5" s="740"/>
      <c r="AD5" s="740"/>
      <c r="AE5" s="740"/>
      <c r="AF5" s="772" t="s">
        <v>366</v>
      </c>
      <c r="AG5" s="740"/>
      <c r="AH5" s="740"/>
      <c r="AI5" s="740"/>
      <c r="AJ5" s="751"/>
      <c r="AK5" s="740" t="s">
        <v>367</v>
      </c>
      <c r="AL5" s="740"/>
      <c r="AM5" s="740"/>
      <c r="AN5" s="740"/>
      <c r="AO5" s="741"/>
      <c r="AP5" s="739" t="s">
        <v>368</v>
      </c>
      <c r="AQ5" s="740"/>
      <c r="AR5" s="740"/>
      <c r="AS5" s="740"/>
      <c r="AT5" s="741"/>
      <c r="AU5" s="739" t="s">
        <v>369</v>
      </c>
      <c r="AV5" s="740"/>
      <c r="AW5" s="740"/>
      <c r="AX5" s="740"/>
      <c r="AY5" s="751"/>
      <c r="AZ5" s="236"/>
      <c r="BA5" s="236"/>
      <c r="BB5" s="236"/>
      <c r="BC5" s="236"/>
      <c r="BD5" s="236"/>
      <c r="BE5" s="237"/>
      <c r="BF5" s="237"/>
      <c r="BG5" s="237"/>
      <c r="BH5" s="237"/>
      <c r="BI5" s="237"/>
      <c r="BJ5" s="237"/>
      <c r="BK5" s="237"/>
      <c r="BL5" s="237"/>
      <c r="BM5" s="237"/>
      <c r="BN5" s="237"/>
      <c r="BO5" s="237"/>
      <c r="BP5" s="237"/>
      <c r="BQ5" s="762" t="s">
        <v>370</v>
      </c>
      <c r="BR5" s="763"/>
      <c r="BS5" s="763"/>
      <c r="BT5" s="763"/>
      <c r="BU5" s="763"/>
      <c r="BV5" s="763"/>
      <c r="BW5" s="763"/>
      <c r="BX5" s="763"/>
      <c r="BY5" s="763"/>
      <c r="BZ5" s="763"/>
      <c r="CA5" s="763"/>
      <c r="CB5" s="763"/>
      <c r="CC5" s="763"/>
      <c r="CD5" s="763"/>
      <c r="CE5" s="763"/>
      <c r="CF5" s="763"/>
      <c r="CG5" s="764"/>
      <c r="CH5" s="739" t="s">
        <v>371</v>
      </c>
      <c r="CI5" s="740"/>
      <c r="CJ5" s="740"/>
      <c r="CK5" s="740"/>
      <c r="CL5" s="741"/>
      <c r="CM5" s="739" t="s">
        <v>372</v>
      </c>
      <c r="CN5" s="740"/>
      <c r="CO5" s="740"/>
      <c r="CP5" s="740"/>
      <c r="CQ5" s="741"/>
      <c r="CR5" s="739" t="s">
        <v>373</v>
      </c>
      <c r="CS5" s="740"/>
      <c r="CT5" s="740"/>
      <c r="CU5" s="740"/>
      <c r="CV5" s="741"/>
      <c r="CW5" s="739" t="s">
        <v>374</v>
      </c>
      <c r="CX5" s="740"/>
      <c r="CY5" s="740"/>
      <c r="CZ5" s="740"/>
      <c r="DA5" s="741"/>
      <c r="DB5" s="739" t="s">
        <v>375</v>
      </c>
      <c r="DC5" s="740"/>
      <c r="DD5" s="740"/>
      <c r="DE5" s="740"/>
      <c r="DF5" s="741"/>
      <c r="DG5" s="745" t="s">
        <v>376</v>
      </c>
      <c r="DH5" s="746"/>
      <c r="DI5" s="746"/>
      <c r="DJ5" s="746"/>
      <c r="DK5" s="747"/>
      <c r="DL5" s="745" t="s">
        <v>377</v>
      </c>
      <c r="DM5" s="746"/>
      <c r="DN5" s="746"/>
      <c r="DO5" s="746"/>
      <c r="DP5" s="747"/>
      <c r="DQ5" s="739" t="s">
        <v>378</v>
      </c>
      <c r="DR5" s="740"/>
      <c r="DS5" s="740"/>
      <c r="DT5" s="740"/>
      <c r="DU5" s="741"/>
      <c r="DV5" s="739" t="s">
        <v>369</v>
      </c>
      <c r="DW5" s="740"/>
      <c r="DX5" s="740"/>
      <c r="DY5" s="740"/>
      <c r="DZ5" s="751"/>
      <c r="EA5" s="234"/>
    </row>
    <row r="6" spans="1:131" s="235" customFormat="1" ht="26.25" customHeight="1" thickBot="1">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c r="A7" s="238">
        <v>1</v>
      </c>
      <c r="B7" s="753" t="s">
        <v>379</v>
      </c>
      <c r="C7" s="754"/>
      <c r="D7" s="754"/>
      <c r="E7" s="754"/>
      <c r="F7" s="754"/>
      <c r="G7" s="754"/>
      <c r="H7" s="754"/>
      <c r="I7" s="754"/>
      <c r="J7" s="754"/>
      <c r="K7" s="754"/>
      <c r="L7" s="754"/>
      <c r="M7" s="754"/>
      <c r="N7" s="754"/>
      <c r="O7" s="754"/>
      <c r="P7" s="755"/>
      <c r="Q7" s="756">
        <v>20091</v>
      </c>
      <c r="R7" s="757"/>
      <c r="S7" s="757"/>
      <c r="T7" s="757"/>
      <c r="U7" s="757"/>
      <c r="V7" s="757">
        <v>18770</v>
      </c>
      <c r="W7" s="757"/>
      <c r="X7" s="757"/>
      <c r="Y7" s="757"/>
      <c r="Z7" s="757"/>
      <c r="AA7" s="757">
        <v>1320</v>
      </c>
      <c r="AB7" s="757"/>
      <c r="AC7" s="757"/>
      <c r="AD7" s="757"/>
      <c r="AE7" s="758"/>
      <c r="AF7" s="759">
        <v>675</v>
      </c>
      <c r="AG7" s="760"/>
      <c r="AH7" s="760"/>
      <c r="AI7" s="760"/>
      <c r="AJ7" s="761"/>
      <c r="AK7" s="796">
        <v>89</v>
      </c>
      <c r="AL7" s="797"/>
      <c r="AM7" s="797"/>
      <c r="AN7" s="797"/>
      <c r="AO7" s="797"/>
      <c r="AP7" s="797">
        <v>21191</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571</v>
      </c>
      <c r="BT7" s="801"/>
      <c r="BU7" s="801"/>
      <c r="BV7" s="801"/>
      <c r="BW7" s="801"/>
      <c r="BX7" s="801"/>
      <c r="BY7" s="801"/>
      <c r="BZ7" s="801"/>
      <c r="CA7" s="801"/>
      <c r="CB7" s="801"/>
      <c r="CC7" s="801"/>
      <c r="CD7" s="801"/>
      <c r="CE7" s="801"/>
      <c r="CF7" s="801"/>
      <c r="CG7" s="802"/>
      <c r="CH7" s="793">
        <v>-16</v>
      </c>
      <c r="CI7" s="794"/>
      <c r="CJ7" s="794"/>
      <c r="CK7" s="794"/>
      <c r="CL7" s="795"/>
      <c r="CM7" s="793">
        <v>328</v>
      </c>
      <c r="CN7" s="794"/>
      <c r="CO7" s="794"/>
      <c r="CP7" s="794"/>
      <c r="CQ7" s="795"/>
      <c r="CR7" s="793">
        <v>5</v>
      </c>
      <c r="CS7" s="794"/>
      <c r="CT7" s="794"/>
      <c r="CU7" s="794"/>
      <c r="CV7" s="795"/>
      <c r="CW7" s="793" t="s">
        <v>564</v>
      </c>
      <c r="CX7" s="794"/>
      <c r="CY7" s="794"/>
      <c r="CZ7" s="794"/>
      <c r="DA7" s="795"/>
      <c r="DB7" s="793" t="s">
        <v>564</v>
      </c>
      <c r="DC7" s="794"/>
      <c r="DD7" s="794"/>
      <c r="DE7" s="794"/>
      <c r="DF7" s="795"/>
      <c r="DG7" s="793" t="s">
        <v>564</v>
      </c>
      <c r="DH7" s="794"/>
      <c r="DI7" s="794"/>
      <c r="DJ7" s="794"/>
      <c r="DK7" s="795"/>
      <c r="DL7" s="793">
        <v>59</v>
      </c>
      <c r="DM7" s="794"/>
      <c r="DN7" s="794"/>
      <c r="DO7" s="794"/>
      <c r="DP7" s="795"/>
      <c r="DQ7" s="793">
        <v>6</v>
      </c>
      <c r="DR7" s="794"/>
      <c r="DS7" s="794"/>
      <c r="DT7" s="794"/>
      <c r="DU7" s="795"/>
      <c r="DV7" s="774"/>
      <c r="DW7" s="775"/>
      <c r="DX7" s="775"/>
      <c r="DY7" s="775"/>
      <c r="DZ7" s="776"/>
      <c r="EA7" s="234"/>
    </row>
    <row r="8" spans="1:131" s="235" customFormat="1" ht="26.25" customHeight="1">
      <c r="A8" s="241">
        <v>2</v>
      </c>
      <c r="B8" s="777" t="s">
        <v>380</v>
      </c>
      <c r="C8" s="778"/>
      <c r="D8" s="778"/>
      <c r="E8" s="778"/>
      <c r="F8" s="778"/>
      <c r="G8" s="778"/>
      <c r="H8" s="778"/>
      <c r="I8" s="778"/>
      <c r="J8" s="778"/>
      <c r="K8" s="778"/>
      <c r="L8" s="778"/>
      <c r="M8" s="778"/>
      <c r="N8" s="778"/>
      <c r="O8" s="778"/>
      <c r="P8" s="779"/>
      <c r="Q8" s="780">
        <v>8</v>
      </c>
      <c r="R8" s="781"/>
      <c r="S8" s="781"/>
      <c r="T8" s="781"/>
      <c r="U8" s="781"/>
      <c r="V8" s="781">
        <v>7</v>
      </c>
      <c r="W8" s="781"/>
      <c r="X8" s="781"/>
      <c r="Y8" s="781"/>
      <c r="Z8" s="781"/>
      <c r="AA8" s="781">
        <v>1</v>
      </c>
      <c r="AB8" s="781"/>
      <c r="AC8" s="781"/>
      <c r="AD8" s="781"/>
      <c r="AE8" s="782"/>
      <c r="AF8" s="783">
        <v>1</v>
      </c>
      <c r="AG8" s="784"/>
      <c r="AH8" s="784"/>
      <c r="AI8" s="784"/>
      <c r="AJ8" s="785"/>
      <c r="AK8" s="786">
        <v>3</v>
      </c>
      <c r="AL8" s="787"/>
      <c r="AM8" s="787"/>
      <c r="AN8" s="787"/>
      <c r="AO8" s="787"/>
      <c r="AP8" s="787" t="s">
        <v>562</v>
      </c>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t="s">
        <v>572</v>
      </c>
      <c r="BT8" s="791"/>
      <c r="BU8" s="791"/>
      <c r="BV8" s="791"/>
      <c r="BW8" s="791"/>
      <c r="BX8" s="791"/>
      <c r="BY8" s="791"/>
      <c r="BZ8" s="791"/>
      <c r="CA8" s="791"/>
      <c r="CB8" s="791"/>
      <c r="CC8" s="791"/>
      <c r="CD8" s="791"/>
      <c r="CE8" s="791"/>
      <c r="CF8" s="791"/>
      <c r="CG8" s="792"/>
      <c r="CH8" s="803">
        <v>-22</v>
      </c>
      <c r="CI8" s="804"/>
      <c r="CJ8" s="804"/>
      <c r="CK8" s="804"/>
      <c r="CL8" s="805"/>
      <c r="CM8" s="803">
        <v>5</v>
      </c>
      <c r="CN8" s="804"/>
      <c r="CO8" s="804"/>
      <c r="CP8" s="804"/>
      <c r="CQ8" s="805"/>
      <c r="CR8" s="803">
        <v>5</v>
      </c>
      <c r="CS8" s="804"/>
      <c r="CT8" s="804"/>
      <c r="CU8" s="804"/>
      <c r="CV8" s="805"/>
      <c r="CW8" s="803" t="s">
        <v>564</v>
      </c>
      <c r="CX8" s="804"/>
      <c r="CY8" s="804"/>
      <c r="CZ8" s="804"/>
      <c r="DA8" s="805"/>
      <c r="DB8" s="803" t="s">
        <v>564</v>
      </c>
      <c r="DC8" s="804"/>
      <c r="DD8" s="804"/>
      <c r="DE8" s="804"/>
      <c r="DF8" s="805"/>
      <c r="DG8" s="803" t="s">
        <v>564</v>
      </c>
      <c r="DH8" s="804"/>
      <c r="DI8" s="804"/>
      <c r="DJ8" s="804"/>
      <c r="DK8" s="805"/>
      <c r="DL8" s="803" t="s">
        <v>573</v>
      </c>
      <c r="DM8" s="804"/>
      <c r="DN8" s="804"/>
      <c r="DO8" s="804"/>
      <c r="DP8" s="805"/>
      <c r="DQ8" s="803" t="s">
        <v>564</v>
      </c>
      <c r="DR8" s="804"/>
      <c r="DS8" s="804"/>
      <c r="DT8" s="804"/>
      <c r="DU8" s="805"/>
      <c r="DV8" s="806"/>
      <c r="DW8" s="807"/>
      <c r="DX8" s="807"/>
      <c r="DY8" s="807"/>
      <c r="DZ8" s="808"/>
      <c r="EA8" s="234"/>
    </row>
    <row r="9" spans="1:131" s="235" customFormat="1" ht="26.25" customHeight="1">
      <c r="A9" s="241">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86"/>
      <c r="AL9" s="787"/>
      <c r="AM9" s="787"/>
      <c r="AN9" s="787"/>
      <c r="AO9" s="787"/>
      <c r="AP9" s="787"/>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c r="BT9" s="791"/>
      <c r="BU9" s="791"/>
      <c r="BV9" s="791"/>
      <c r="BW9" s="791"/>
      <c r="BX9" s="791"/>
      <c r="BY9" s="791"/>
      <c r="BZ9" s="791"/>
      <c r="CA9" s="791"/>
      <c r="CB9" s="791"/>
      <c r="CC9" s="791"/>
      <c r="CD9" s="791"/>
      <c r="CE9" s="791"/>
      <c r="CF9" s="791"/>
      <c r="CG9" s="792"/>
      <c r="CH9" s="803"/>
      <c r="CI9" s="804"/>
      <c r="CJ9" s="804"/>
      <c r="CK9" s="804"/>
      <c r="CL9" s="805"/>
      <c r="CM9" s="803"/>
      <c r="CN9" s="804"/>
      <c r="CO9" s="804"/>
      <c r="CP9" s="804"/>
      <c r="CQ9" s="805"/>
      <c r="CR9" s="803"/>
      <c r="CS9" s="804"/>
      <c r="CT9" s="804"/>
      <c r="CU9" s="804"/>
      <c r="CV9" s="805"/>
      <c r="CW9" s="803"/>
      <c r="CX9" s="804"/>
      <c r="CY9" s="804"/>
      <c r="CZ9" s="804"/>
      <c r="DA9" s="805"/>
      <c r="DB9" s="803"/>
      <c r="DC9" s="804"/>
      <c r="DD9" s="804"/>
      <c r="DE9" s="804"/>
      <c r="DF9" s="805"/>
      <c r="DG9" s="803"/>
      <c r="DH9" s="804"/>
      <c r="DI9" s="804"/>
      <c r="DJ9" s="804"/>
      <c r="DK9" s="805"/>
      <c r="DL9" s="803"/>
      <c r="DM9" s="804"/>
      <c r="DN9" s="804"/>
      <c r="DO9" s="804"/>
      <c r="DP9" s="805"/>
      <c r="DQ9" s="803"/>
      <c r="DR9" s="804"/>
      <c r="DS9" s="804"/>
      <c r="DT9" s="804"/>
      <c r="DU9" s="805"/>
      <c r="DV9" s="806"/>
      <c r="DW9" s="807"/>
      <c r="DX9" s="807"/>
      <c r="DY9" s="807"/>
      <c r="DZ9" s="808"/>
      <c r="EA9" s="234"/>
    </row>
    <row r="10" spans="1:131" s="235" customFormat="1" ht="26.25" customHeight="1">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c r="BT10" s="791"/>
      <c r="BU10" s="791"/>
      <c r="BV10" s="791"/>
      <c r="BW10" s="791"/>
      <c r="BX10" s="791"/>
      <c r="BY10" s="791"/>
      <c r="BZ10" s="791"/>
      <c r="CA10" s="791"/>
      <c r="CB10" s="791"/>
      <c r="CC10" s="791"/>
      <c r="CD10" s="791"/>
      <c r="CE10" s="791"/>
      <c r="CF10" s="791"/>
      <c r="CG10" s="792"/>
      <c r="CH10" s="803"/>
      <c r="CI10" s="804"/>
      <c r="CJ10" s="804"/>
      <c r="CK10" s="804"/>
      <c r="CL10" s="805"/>
      <c r="CM10" s="803"/>
      <c r="CN10" s="804"/>
      <c r="CO10" s="804"/>
      <c r="CP10" s="804"/>
      <c r="CQ10" s="805"/>
      <c r="CR10" s="803"/>
      <c r="CS10" s="804"/>
      <c r="CT10" s="804"/>
      <c r="CU10" s="804"/>
      <c r="CV10" s="805"/>
      <c r="CW10" s="803"/>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6"/>
      <c r="DW10" s="807"/>
      <c r="DX10" s="807"/>
      <c r="DY10" s="807"/>
      <c r="DZ10" s="808"/>
      <c r="EA10" s="234"/>
    </row>
    <row r="11" spans="1:131" s="235" customFormat="1" ht="26.25" customHeight="1">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381</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c r="A23" s="244" t="s">
        <v>382</v>
      </c>
      <c r="B23" s="812" t="s">
        <v>383</v>
      </c>
      <c r="C23" s="813"/>
      <c r="D23" s="813"/>
      <c r="E23" s="813"/>
      <c r="F23" s="813"/>
      <c r="G23" s="813"/>
      <c r="H23" s="813"/>
      <c r="I23" s="813"/>
      <c r="J23" s="813"/>
      <c r="K23" s="813"/>
      <c r="L23" s="813"/>
      <c r="M23" s="813"/>
      <c r="N23" s="813"/>
      <c r="O23" s="813"/>
      <c r="P23" s="814"/>
      <c r="Q23" s="815">
        <v>20075</v>
      </c>
      <c r="R23" s="816"/>
      <c r="S23" s="816"/>
      <c r="T23" s="816"/>
      <c r="U23" s="816"/>
      <c r="V23" s="816">
        <v>18754</v>
      </c>
      <c r="W23" s="816"/>
      <c r="X23" s="816"/>
      <c r="Y23" s="816"/>
      <c r="Z23" s="816"/>
      <c r="AA23" s="816">
        <v>1321</v>
      </c>
      <c r="AB23" s="816"/>
      <c r="AC23" s="816"/>
      <c r="AD23" s="816"/>
      <c r="AE23" s="817"/>
      <c r="AF23" s="818">
        <v>676</v>
      </c>
      <c r="AG23" s="816"/>
      <c r="AH23" s="816"/>
      <c r="AI23" s="816"/>
      <c r="AJ23" s="819"/>
      <c r="AK23" s="820"/>
      <c r="AL23" s="821"/>
      <c r="AM23" s="821"/>
      <c r="AN23" s="821"/>
      <c r="AO23" s="821"/>
      <c r="AP23" s="816">
        <v>21191</v>
      </c>
      <c r="AQ23" s="816"/>
      <c r="AR23" s="816"/>
      <c r="AS23" s="816"/>
      <c r="AT23" s="816"/>
      <c r="AU23" s="822"/>
      <c r="AV23" s="822"/>
      <c r="AW23" s="822"/>
      <c r="AX23" s="822"/>
      <c r="AY23" s="823"/>
      <c r="AZ23" s="831" t="s">
        <v>120</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c r="A24" s="830" t="s">
        <v>384</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c r="A25" s="771" t="s">
        <v>385</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c r="A26" s="762" t="s">
        <v>362</v>
      </c>
      <c r="B26" s="763"/>
      <c r="C26" s="763"/>
      <c r="D26" s="763"/>
      <c r="E26" s="763"/>
      <c r="F26" s="763"/>
      <c r="G26" s="763"/>
      <c r="H26" s="763"/>
      <c r="I26" s="763"/>
      <c r="J26" s="763"/>
      <c r="K26" s="763"/>
      <c r="L26" s="763"/>
      <c r="M26" s="763"/>
      <c r="N26" s="763"/>
      <c r="O26" s="763"/>
      <c r="P26" s="764"/>
      <c r="Q26" s="739" t="s">
        <v>386</v>
      </c>
      <c r="R26" s="740"/>
      <c r="S26" s="740"/>
      <c r="T26" s="740"/>
      <c r="U26" s="741"/>
      <c r="V26" s="739" t="s">
        <v>387</v>
      </c>
      <c r="W26" s="740"/>
      <c r="X26" s="740"/>
      <c r="Y26" s="740"/>
      <c r="Z26" s="741"/>
      <c r="AA26" s="739" t="s">
        <v>388</v>
      </c>
      <c r="AB26" s="740"/>
      <c r="AC26" s="740"/>
      <c r="AD26" s="740"/>
      <c r="AE26" s="740"/>
      <c r="AF26" s="834" t="s">
        <v>389</v>
      </c>
      <c r="AG26" s="835"/>
      <c r="AH26" s="835"/>
      <c r="AI26" s="835"/>
      <c r="AJ26" s="836"/>
      <c r="AK26" s="740" t="s">
        <v>390</v>
      </c>
      <c r="AL26" s="740"/>
      <c r="AM26" s="740"/>
      <c r="AN26" s="740"/>
      <c r="AO26" s="741"/>
      <c r="AP26" s="739" t="s">
        <v>391</v>
      </c>
      <c r="AQ26" s="740"/>
      <c r="AR26" s="740"/>
      <c r="AS26" s="740"/>
      <c r="AT26" s="741"/>
      <c r="AU26" s="739" t="s">
        <v>392</v>
      </c>
      <c r="AV26" s="740"/>
      <c r="AW26" s="740"/>
      <c r="AX26" s="740"/>
      <c r="AY26" s="741"/>
      <c r="AZ26" s="739" t="s">
        <v>393</v>
      </c>
      <c r="BA26" s="740"/>
      <c r="BB26" s="740"/>
      <c r="BC26" s="740"/>
      <c r="BD26" s="741"/>
      <c r="BE26" s="739" t="s">
        <v>369</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c r="A28" s="246">
        <v>1</v>
      </c>
      <c r="B28" s="753" t="s">
        <v>394</v>
      </c>
      <c r="C28" s="754"/>
      <c r="D28" s="754"/>
      <c r="E28" s="754"/>
      <c r="F28" s="754"/>
      <c r="G28" s="754"/>
      <c r="H28" s="754"/>
      <c r="I28" s="754"/>
      <c r="J28" s="754"/>
      <c r="K28" s="754"/>
      <c r="L28" s="754"/>
      <c r="M28" s="754"/>
      <c r="N28" s="754"/>
      <c r="O28" s="754"/>
      <c r="P28" s="755"/>
      <c r="Q28" s="844">
        <v>5987</v>
      </c>
      <c r="R28" s="845"/>
      <c r="S28" s="845"/>
      <c r="T28" s="845"/>
      <c r="U28" s="845"/>
      <c r="V28" s="845">
        <v>5646</v>
      </c>
      <c r="W28" s="845"/>
      <c r="X28" s="845"/>
      <c r="Y28" s="845"/>
      <c r="Z28" s="845"/>
      <c r="AA28" s="845">
        <v>341</v>
      </c>
      <c r="AB28" s="845"/>
      <c r="AC28" s="845"/>
      <c r="AD28" s="845"/>
      <c r="AE28" s="846"/>
      <c r="AF28" s="847">
        <v>341</v>
      </c>
      <c r="AG28" s="845"/>
      <c r="AH28" s="845"/>
      <c r="AI28" s="845"/>
      <c r="AJ28" s="848"/>
      <c r="AK28" s="849">
        <v>488</v>
      </c>
      <c r="AL28" s="840"/>
      <c r="AM28" s="840"/>
      <c r="AN28" s="840"/>
      <c r="AO28" s="840"/>
      <c r="AP28" s="840" t="s">
        <v>562</v>
      </c>
      <c r="AQ28" s="840"/>
      <c r="AR28" s="840"/>
      <c r="AS28" s="840"/>
      <c r="AT28" s="840"/>
      <c r="AU28" s="840" t="s">
        <v>562</v>
      </c>
      <c r="AV28" s="840"/>
      <c r="AW28" s="840"/>
      <c r="AX28" s="840"/>
      <c r="AY28" s="840"/>
      <c r="AZ28" s="841" t="s">
        <v>575</v>
      </c>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c r="A29" s="246">
        <v>2</v>
      </c>
      <c r="B29" s="777" t="s">
        <v>395</v>
      </c>
      <c r="C29" s="778"/>
      <c r="D29" s="778"/>
      <c r="E29" s="778"/>
      <c r="F29" s="778"/>
      <c r="G29" s="778"/>
      <c r="H29" s="778"/>
      <c r="I29" s="778"/>
      <c r="J29" s="778"/>
      <c r="K29" s="778"/>
      <c r="L29" s="778"/>
      <c r="M29" s="778"/>
      <c r="N29" s="778"/>
      <c r="O29" s="778"/>
      <c r="P29" s="779"/>
      <c r="Q29" s="780">
        <v>3914</v>
      </c>
      <c r="R29" s="781"/>
      <c r="S29" s="781"/>
      <c r="T29" s="781"/>
      <c r="U29" s="781"/>
      <c r="V29" s="781">
        <v>3773</v>
      </c>
      <c r="W29" s="781"/>
      <c r="X29" s="781"/>
      <c r="Y29" s="781"/>
      <c r="Z29" s="781"/>
      <c r="AA29" s="781">
        <v>142</v>
      </c>
      <c r="AB29" s="781"/>
      <c r="AC29" s="781"/>
      <c r="AD29" s="781"/>
      <c r="AE29" s="782"/>
      <c r="AF29" s="783">
        <v>142</v>
      </c>
      <c r="AG29" s="784"/>
      <c r="AH29" s="784"/>
      <c r="AI29" s="784"/>
      <c r="AJ29" s="785"/>
      <c r="AK29" s="852">
        <v>509</v>
      </c>
      <c r="AL29" s="853"/>
      <c r="AM29" s="853"/>
      <c r="AN29" s="853"/>
      <c r="AO29" s="853"/>
      <c r="AP29" s="853" t="s">
        <v>562</v>
      </c>
      <c r="AQ29" s="853"/>
      <c r="AR29" s="853"/>
      <c r="AS29" s="853"/>
      <c r="AT29" s="853"/>
      <c r="AU29" s="853" t="s">
        <v>562</v>
      </c>
      <c r="AV29" s="853"/>
      <c r="AW29" s="853"/>
      <c r="AX29" s="853"/>
      <c r="AY29" s="853"/>
      <c r="AZ29" s="854" t="s">
        <v>575</v>
      </c>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c r="A30" s="246">
        <v>3</v>
      </c>
      <c r="B30" s="777" t="s">
        <v>396</v>
      </c>
      <c r="C30" s="778"/>
      <c r="D30" s="778"/>
      <c r="E30" s="778"/>
      <c r="F30" s="778"/>
      <c r="G30" s="778"/>
      <c r="H30" s="778"/>
      <c r="I30" s="778"/>
      <c r="J30" s="778"/>
      <c r="K30" s="778"/>
      <c r="L30" s="778"/>
      <c r="M30" s="778"/>
      <c r="N30" s="778"/>
      <c r="O30" s="778"/>
      <c r="P30" s="779"/>
      <c r="Q30" s="780">
        <v>19</v>
      </c>
      <c r="R30" s="781"/>
      <c r="S30" s="781"/>
      <c r="T30" s="781"/>
      <c r="U30" s="781"/>
      <c r="V30" s="781">
        <v>17</v>
      </c>
      <c r="W30" s="781"/>
      <c r="X30" s="781"/>
      <c r="Y30" s="781"/>
      <c r="Z30" s="781"/>
      <c r="AA30" s="781">
        <v>1</v>
      </c>
      <c r="AB30" s="781"/>
      <c r="AC30" s="781"/>
      <c r="AD30" s="781"/>
      <c r="AE30" s="782"/>
      <c r="AF30" s="783">
        <v>1</v>
      </c>
      <c r="AG30" s="784"/>
      <c r="AH30" s="784"/>
      <c r="AI30" s="784"/>
      <c r="AJ30" s="785"/>
      <c r="AK30" s="852">
        <v>0</v>
      </c>
      <c r="AL30" s="853"/>
      <c r="AM30" s="853"/>
      <c r="AN30" s="853"/>
      <c r="AO30" s="853"/>
      <c r="AP30" s="853" t="s">
        <v>562</v>
      </c>
      <c r="AQ30" s="853"/>
      <c r="AR30" s="853"/>
      <c r="AS30" s="853"/>
      <c r="AT30" s="853"/>
      <c r="AU30" s="853" t="s">
        <v>562</v>
      </c>
      <c r="AV30" s="853"/>
      <c r="AW30" s="853"/>
      <c r="AX30" s="853"/>
      <c r="AY30" s="853"/>
      <c r="AZ30" s="854" t="s">
        <v>575</v>
      </c>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c r="A31" s="246">
        <v>4</v>
      </c>
      <c r="B31" s="777" t="s">
        <v>397</v>
      </c>
      <c r="C31" s="778"/>
      <c r="D31" s="778"/>
      <c r="E31" s="778"/>
      <c r="F31" s="778"/>
      <c r="G31" s="778"/>
      <c r="H31" s="778"/>
      <c r="I31" s="778"/>
      <c r="J31" s="778"/>
      <c r="K31" s="778"/>
      <c r="L31" s="778"/>
      <c r="M31" s="778"/>
      <c r="N31" s="778"/>
      <c r="O31" s="778"/>
      <c r="P31" s="779"/>
      <c r="Q31" s="780">
        <v>456</v>
      </c>
      <c r="R31" s="781"/>
      <c r="S31" s="781"/>
      <c r="T31" s="781"/>
      <c r="U31" s="781"/>
      <c r="V31" s="781">
        <v>455</v>
      </c>
      <c r="W31" s="781"/>
      <c r="X31" s="781"/>
      <c r="Y31" s="781"/>
      <c r="Z31" s="781"/>
      <c r="AA31" s="781">
        <v>1</v>
      </c>
      <c r="AB31" s="781"/>
      <c r="AC31" s="781"/>
      <c r="AD31" s="781"/>
      <c r="AE31" s="782"/>
      <c r="AF31" s="783">
        <v>1</v>
      </c>
      <c r="AG31" s="784"/>
      <c r="AH31" s="784"/>
      <c r="AI31" s="784"/>
      <c r="AJ31" s="785"/>
      <c r="AK31" s="852">
        <v>118</v>
      </c>
      <c r="AL31" s="853"/>
      <c r="AM31" s="853"/>
      <c r="AN31" s="853"/>
      <c r="AO31" s="853"/>
      <c r="AP31" s="853" t="s">
        <v>562</v>
      </c>
      <c r="AQ31" s="853"/>
      <c r="AR31" s="853"/>
      <c r="AS31" s="853"/>
      <c r="AT31" s="853"/>
      <c r="AU31" s="853" t="s">
        <v>562</v>
      </c>
      <c r="AV31" s="853"/>
      <c r="AW31" s="853"/>
      <c r="AX31" s="853"/>
      <c r="AY31" s="853"/>
      <c r="AZ31" s="854" t="s">
        <v>575</v>
      </c>
      <c r="BA31" s="854"/>
      <c r="BB31" s="854"/>
      <c r="BC31" s="854"/>
      <c r="BD31" s="854"/>
      <c r="BE31" s="850"/>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c r="A32" s="246">
        <v>5</v>
      </c>
      <c r="B32" s="777" t="s">
        <v>398</v>
      </c>
      <c r="C32" s="778"/>
      <c r="D32" s="778"/>
      <c r="E32" s="778"/>
      <c r="F32" s="778"/>
      <c r="G32" s="778"/>
      <c r="H32" s="778"/>
      <c r="I32" s="778"/>
      <c r="J32" s="778"/>
      <c r="K32" s="778"/>
      <c r="L32" s="778"/>
      <c r="M32" s="778"/>
      <c r="N32" s="778"/>
      <c r="O32" s="778"/>
      <c r="P32" s="779"/>
      <c r="Q32" s="780">
        <v>960</v>
      </c>
      <c r="R32" s="781"/>
      <c r="S32" s="781"/>
      <c r="T32" s="781"/>
      <c r="U32" s="781"/>
      <c r="V32" s="781">
        <v>911</v>
      </c>
      <c r="W32" s="781"/>
      <c r="X32" s="781"/>
      <c r="Y32" s="781"/>
      <c r="Z32" s="781"/>
      <c r="AA32" s="781">
        <v>49</v>
      </c>
      <c r="AB32" s="781"/>
      <c r="AC32" s="781"/>
      <c r="AD32" s="781"/>
      <c r="AE32" s="782"/>
      <c r="AF32" s="783">
        <v>947</v>
      </c>
      <c r="AG32" s="784"/>
      <c r="AH32" s="784"/>
      <c r="AI32" s="784"/>
      <c r="AJ32" s="785"/>
      <c r="AK32" s="852">
        <v>14</v>
      </c>
      <c r="AL32" s="853"/>
      <c r="AM32" s="853"/>
      <c r="AN32" s="853"/>
      <c r="AO32" s="853"/>
      <c r="AP32" s="853">
        <v>3673</v>
      </c>
      <c r="AQ32" s="853"/>
      <c r="AR32" s="853"/>
      <c r="AS32" s="853"/>
      <c r="AT32" s="853"/>
      <c r="AU32" s="853">
        <v>33</v>
      </c>
      <c r="AV32" s="853"/>
      <c r="AW32" s="853"/>
      <c r="AX32" s="853"/>
      <c r="AY32" s="853"/>
      <c r="AZ32" s="854" t="s">
        <v>575</v>
      </c>
      <c r="BA32" s="854"/>
      <c r="BB32" s="854"/>
      <c r="BC32" s="854"/>
      <c r="BD32" s="854"/>
      <c r="BE32" s="850" t="s">
        <v>399</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c r="A33" s="246">
        <v>6</v>
      </c>
      <c r="B33" s="777" t="s">
        <v>400</v>
      </c>
      <c r="C33" s="778"/>
      <c r="D33" s="778"/>
      <c r="E33" s="778"/>
      <c r="F33" s="778"/>
      <c r="G33" s="778"/>
      <c r="H33" s="778"/>
      <c r="I33" s="778"/>
      <c r="J33" s="778"/>
      <c r="K33" s="778"/>
      <c r="L33" s="778"/>
      <c r="M33" s="778"/>
      <c r="N33" s="778"/>
      <c r="O33" s="778"/>
      <c r="P33" s="779"/>
      <c r="Q33" s="780">
        <v>136</v>
      </c>
      <c r="R33" s="781"/>
      <c r="S33" s="781"/>
      <c r="T33" s="781"/>
      <c r="U33" s="781"/>
      <c r="V33" s="781">
        <v>167</v>
      </c>
      <c r="W33" s="781"/>
      <c r="X33" s="781"/>
      <c r="Y33" s="781"/>
      <c r="Z33" s="781"/>
      <c r="AA33" s="781">
        <v>-31</v>
      </c>
      <c r="AB33" s="781"/>
      <c r="AC33" s="781"/>
      <c r="AD33" s="781"/>
      <c r="AE33" s="782"/>
      <c r="AF33" s="783">
        <v>330</v>
      </c>
      <c r="AG33" s="784"/>
      <c r="AH33" s="784"/>
      <c r="AI33" s="784"/>
      <c r="AJ33" s="785"/>
      <c r="AK33" s="852">
        <v>0</v>
      </c>
      <c r="AL33" s="853"/>
      <c r="AM33" s="853"/>
      <c r="AN33" s="853"/>
      <c r="AO33" s="853"/>
      <c r="AP33" s="853">
        <v>420</v>
      </c>
      <c r="AQ33" s="853"/>
      <c r="AR33" s="853"/>
      <c r="AS33" s="853"/>
      <c r="AT33" s="853"/>
      <c r="AU33" s="853">
        <v>0</v>
      </c>
      <c r="AV33" s="853"/>
      <c r="AW33" s="853"/>
      <c r="AX33" s="853"/>
      <c r="AY33" s="853"/>
      <c r="AZ33" s="854" t="s">
        <v>575</v>
      </c>
      <c r="BA33" s="854"/>
      <c r="BB33" s="854"/>
      <c r="BC33" s="854"/>
      <c r="BD33" s="854"/>
      <c r="BE33" s="850" t="s">
        <v>399</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c r="A34" s="246">
        <v>7</v>
      </c>
      <c r="B34" s="777" t="s">
        <v>401</v>
      </c>
      <c r="C34" s="778"/>
      <c r="D34" s="778"/>
      <c r="E34" s="778"/>
      <c r="F34" s="778"/>
      <c r="G34" s="778"/>
      <c r="H34" s="778"/>
      <c r="I34" s="778"/>
      <c r="J34" s="778"/>
      <c r="K34" s="778"/>
      <c r="L34" s="778"/>
      <c r="M34" s="778"/>
      <c r="N34" s="778"/>
      <c r="O34" s="778"/>
      <c r="P34" s="779"/>
      <c r="Q34" s="780">
        <v>3232</v>
      </c>
      <c r="R34" s="781"/>
      <c r="S34" s="781"/>
      <c r="T34" s="781"/>
      <c r="U34" s="781"/>
      <c r="V34" s="781">
        <v>3301</v>
      </c>
      <c r="W34" s="781"/>
      <c r="X34" s="781"/>
      <c r="Y34" s="781"/>
      <c r="Z34" s="781"/>
      <c r="AA34" s="781">
        <v>-69</v>
      </c>
      <c r="AB34" s="781"/>
      <c r="AC34" s="781"/>
      <c r="AD34" s="781"/>
      <c r="AE34" s="782"/>
      <c r="AF34" s="783" t="s">
        <v>120</v>
      </c>
      <c r="AG34" s="784"/>
      <c r="AH34" s="784"/>
      <c r="AI34" s="784"/>
      <c r="AJ34" s="785"/>
      <c r="AK34" s="852">
        <v>482</v>
      </c>
      <c r="AL34" s="853"/>
      <c r="AM34" s="853"/>
      <c r="AN34" s="853"/>
      <c r="AO34" s="853"/>
      <c r="AP34" s="853">
        <v>4359</v>
      </c>
      <c r="AQ34" s="853"/>
      <c r="AR34" s="853"/>
      <c r="AS34" s="853"/>
      <c r="AT34" s="853"/>
      <c r="AU34" s="853">
        <v>2349</v>
      </c>
      <c r="AV34" s="853"/>
      <c r="AW34" s="853"/>
      <c r="AX34" s="853"/>
      <c r="AY34" s="853"/>
      <c r="AZ34" s="854" t="s">
        <v>575</v>
      </c>
      <c r="BA34" s="854"/>
      <c r="BB34" s="854"/>
      <c r="BC34" s="854"/>
      <c r="BD34" s="854"/>
      <c r="BE34" s="850" t="s">
        <v>399</v>
      </c>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c r="A35" s="246">
        <v>8</v>
      </c>
      <c r="B35" s="777" t="s">
        <v>402</v>
      </c>
      <c r="C35" s="778"/>
      <c r="D35" s="778"/>
      <c r="E35" s="778"/>
      <c r="F35" s="778"/>
      <c r="G35" s="778"/>
      <c r="H35" s="778"/>
      <c r="I35" s="778"/>
      <c r="J35" s="778"/>
      <c r="K35" s="778"/>
      <c r="L35" s="778"/>
      <c r="M35" s="778"/>
      <c r="N35" s="778"/>
      <c r="O35" s="778"/>
      <c r="P35" s="779"/>
      <c r="Q35" s="780">
        <v>517</v>
      </c>
      <c r="R35" s="781"/>
      <c r="S35" s="781"/>
      <c r="T35" s="781"/>
      <c r="U35" s="781"/>
      <c r="V35" s="781">
        <v>505</v>
      </c>
      <c r="W35" s="781"/>
      <c r="X35" s="781"/>
      <c r="Y35" s="781"/>
      <c r="Z35" s="781"/>
      <c r="AA35" s="781">
        <v>12</v>
      </c>
      <c r="AB35" s="781"/>
      <c r="AC35" s="781"/>
      <c r="AD35" s="781"/>
      <c r="AE35" s="782"/>
      <c r="AF35" s="783">
        <v>11</v>
      </c>
      <c r="AG35" s="784"/>
      <c r="AH35" s="784"/>
      <c r="AI35" s="784"/>
      <c r="AJ35" s="785"/>
      <c r="AK35" s="852">
        <v>314</v>
      </c>
      <c r="AL35" s="853"/>
      <c r="AM35" s="853"/>
      <c r="AN35" s="853"/>
      <c r="AO35" s="853"/>
      <c r="AP35" s="853">
        <v>3424</v>
      </c>
      <c r="AQ35" s="853"/>
      <c r="AR35" s="853"/>
      <c r="AS35" s="853"/>
      <c r="AT35" s="853"/>
      <c r="AU35" s="853">
        <v>3396</v>
      </c>
      <c r="AV35" s="853"/>
      <c r="AW35" s="853"/>
      <c r="AX35" s="853"/>
      <c r="AY35" s="853"/>
      <c r="AZ35" s="854" t="s">
        <v>575</v>
      </c>
      <c r="BA35" s="854"/>
      <c r="BB35" s="854"/>
      <c r="BC35" s="854"/>
      <c r="BD35" s="854"/>
      <c r="BE35" s="850" t="s">
        <v>403</v>
      </c>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c r="A36" s="246">
        <v>9</v>
      </c>
      <c r="B36" s="777" t="s">
        <v>404</v>
      </c>
      <c r="C36" s="778"/>
      <c r="D36" s="778"/>
      <c r="E36" s="778"/>
      <c r="F36" s="778"/>
      <c r="G36" s="778"/>
      <c r="H36" s="778"/>
      <c r="I36" s="778"/>
      <c r="J36" s="778"/>
      <c r="K36" s="778"/>
      <c r="L36" s="778"/>
      <c r="M36" s="778"/>
      <c r="N36" s="778"/>
      <c r="O36" s="778"/>
      <c r="P36" s="779"/>
      <c r="Q36" s="780">
        <v>60</v>
      </c>
      <c r="R36" s="781"/>
      <c r="S36" s="781"/>
      <c r="T36" s="781"/>
      <c r="U36" s="781"/>
      <c r="V36" s="781">
        <v>57</v>
      </c>
      <c r="W36" s="781"/>
      <c r="X36" s="781"/>
      <c r="Y36" s="781"/>
      <c r="Z36" s="781"/>
      <c r="AA36" s="781">
        <v>3</v>
      </c>
      <c r="AB36" s="781"/>
      <c r="AC36" s="781"/>
      <c r="AD36" s="781"/>
      <c r="AE36" s="782"/>
      <c r="AF36" s="783">
        <v>3</v>
      </c>
      <c r="AG36" s="784"/>
      <c r="AH36" s="784"/>
      <c r="AI36" s="784"/>
      <c r="AJ36" s="785"/>
      <c r="AK36" s="852">
        <v>39</v>
      </c>
      <c r="AL36" s="853"/>
      <c r="AM36" s="853"/>
      <c r="AN36" s="853"/>
      <c r="AO36" s="853"/>
      <c r="AP36" s="853">
        <v>183</v>
      </c>
      <c r="AQ36" s="853"/>
      <c r="AR36" s="853"/>
      <c r="AS36" s="853"/>
      <c r="AT36" s="853"/>
      <c r="AU36" s="853">
        <v>183</v>
      </c>
      <c r="AV36" s="853"/>
      <c r="AW36" s="853"/>
      <c r="AX36" s="853"/>
      <c r="AY36" s="853"/>
      <c r="AZ36" s="854" t="s">
        <v>575</v>
      </c>
      <c r="BA36" s="854"/>
      <c r="BB36" s="854"/>
      <c r="BC36" s="854"/>
      <c r="BD36" s="854"/>
      <c r="BE36" s="850" t="s">
        <v>403</v>
      </c>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2"/>
      <c r="AL37" s="853"/>
      <c r="AM37" s="853"/>
      <c r="AN37" s="853"/>
      <c r="AO37" s="853"/>
      <c r="AP37" s="853"/>
      <c r="AQ37" s="853"/>
      <c r="AR37" s="853"/>
      <c r="AS37" s="853"/>
      <c r="AT37" s="853"/>
      <c r="AU37" s="853"/>
      <c r="AV37" s="853"/>
      <c r="AW37" s="853"/>
      <c r="AX37" s="853"/>
      <c r="AY37" s="853"/>
      <c r="AZ37" s="854"/>
      <c r="BA37" s="854"/>
      <c r="BB37" s="854"/>
      <c r="BC37" s="854"/>
      <c r="BD37" s="854"/>
      <c r="BE37" s="850"/>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405</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c r="A63" s="244" t="s">
        <v>382</v>
      </c>
      <c r="B63" s="812" t="s">
        <v>406</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1776</v>
      </c>
      <c r="AG63" s="864"/>
      <c r="AH63" s="864"/>
      <c r="AI63" s="864"/>
      <c r="AJ63" s="865"/>
      <c r="AK63" s="866"/>
      <c r="AL63" s="861"/>
      <c r="AM63" s="861"/>
      <c r="AN63" s="861"/>
      <c r="AO63" s="861"/>
      <c r="AP63" s="864">
        <v>12059</v>
      </c>
      <c r="AQ63" s="864"/>
      <c r="AR63" s="864"/>
      <c r="AS63" s="864"/>
      <c r="AT63" s="864"/>
      <c r="AU63" s="864">
        <v>5961</v>
      </c>
      <c r="AV63" s="864"/>
      <c r="AW63" s="864"/>
      <c r="AX63" s="864"/>
      <c r="AY63" s="864"/>
      <c r="AZ63" s="868"/>
      <c r="BA63" s="868"/>
      <c r="BB63" s="868"/>
      <c r="BC63" s="868"/>
      <c r="BD63" s="868"/>
      <c r="BE63" s="869"/>
      <c r="BF63" s="869"/>
      <c r="BG63" s="869"/>
      <c r="BH63" s="869"/>
      <c r="BI63" s="870"/>
      <c r="BJ63" s="871" t="s">
        <v>120</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c r="A66" s="762" t="s">
        <v>408</v>
      </c>
      <c r="B66" s="763"/>
      <c r="C66" s="763"/>
      <c r="D66" s="763"/>
      <c r="E66" s="763"/>
      <c r="F66" s="763"/>
      <c r="G66" s="763"/>
      <c r="H66" s="763"/>
      <c r="I66" s="763"/>
      <c r="J66" s="763"/>
      <c r="K66" s="763"/>
      <c r="L66" s="763"/>
      <c r="M66" s="763"/>
      <c r="N66" s="763"/>
      <c r="O66" s="763"/>
      <c r="P66" s="764"/>
      <c r="Q66" s="739" t="s">
        <v>386</v>
      </c>
      <c r="R66" s="740"/>
      <c r="S66" s="740"/>
      <c r="T66" s="740"/>
      <c r="U66" s="741"/>
      <c r="V66" s="739" t="s">
        <v>387</v>
      </c>
      <c r="W66" s="740"/>
      <c r="X66" s="740"/>
      <c r="Y66" s="740"/>
      <c r="Z66" s="741"/>
      <c r="AA66" s="739" t="s">
        <v>388</v>
      </c>
      <c r="AB66" s="740"/>
      <c r="AC66" s="740"/>
      <c r="AD66" s="740"/>
      <c r="AE66" s="741"/>
      <c r="AF66" s="874" t="s">
        <v>389</v>
      </c>
      <c r="AG66" s="835"/>
      <c r="AH66" s="835"/>
      <c r="AI66" s="835"/>
      <c r="AJ66" s="875"/>
      <c r="AK66" s="739" t="s">
        <v>390</v>
      </c>
      <c r="AL66" s="763"/>
      <c r="AM66" s="763"/>
      <c r="AN66" s="763"/>
      <c r="AO66" s="764"/>
      <c r="AP66" s="739" t="s">
        <v>391</v>
      </c>
      <c r="AQ66" s="740"/>
      <c r="AR66" s="740"/>
      <c r="AS66" s="740"/>
      <c r="AT66" s="741"/>
      <c r="AU66" s="739" t="s">
        <v>409</v>
      </c>
      <c r="AV66" s="740"/>
      <c r="AW66" s="740"/>
      <c r="AX66" s="740"/>
      <c r="AY66" s="741"/>
      <c r="AZ66" s="739" t="s">
        <v>369</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c r="A68" s="238">
        <v>1</v>
      </c>
      <c r="B68" s="891" t="s">
        <v>563</v>
      </c>
      <c r="C68" s="892"/>
      <c r="D68" s="892"/>
      <c r="E68" s="892"/>
      <c r="F68" s="892"/>
      <c r="G68" s="892"/>
      <c r="H68" s="892"/>
      <c r="I68" s="892"/>
      <c r="J68" s="892"/>
      <c r="K68" s="892"/>
      <c r="L68" s="892"/>
      <c r="M68" s="892"/>
      <c r="N68" s="892"/>
      <c r="O68" s="892"/>
      <c r="P68" s="893"/>
      <c r="Q68" s="894">
        <v>19891</v>
      </c>
      <c r="R68" s="888"/>
      <c r="S68" s="888"/>
      <c r="T68" s="888"/>
      <c r="U68" s="888"/>
      <c r="V68" s="888">
        <v>19869</v>
      </c>
      <c r="W68" s="888"/>
      <c r="X68" s="888"/>
      <c r="Y68" s="888"/>
      <c r="Z68" s="888"/>
      <c r="AA68" s="888">
        <v>21</v>
      </c>
      <c r="AB68" s="888"/>
      <c r="AC68" s="888"/>
      <c r="AD68" s="888"/>
      <c r="AE68" s="888"/>
      <c r="AF68" s="888">
        <v>21</v>
      </c>
      <c r="AG68" s="888"/>
      <c r="AH68" s="888"/>
      <c r="AI68" s="888"/>
      <c r="AJ68" s="888"/>
      <c r="AK68" s="888">
        <v>3109</v>
      </c>
      <c r="AL68" s="888"/>
      <c r="AM68" s="888"/>
      <c r="AN68" s="888"/>
      <c r="AO68" s="888"/>
      <c r="AP68" s="888" t="s">
        <v>564</v>
      </c>
      <c r="AQ68" s="888"/>
      <c r="AR68" s="888"/>
      <c r="AS68" s="888"/>
      <c r="AT68" s="888"/>
      <c r="AU68" s="888" t="s">
        <v>564</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c r="A69" s="241">
        <v>2</v>
      </c>
      <c r="B69" s="895" t="s">
        <v>565</v>
      </c>
      <c r="C69" s="896"/>
      <c r="D69" s="896"/>
      <c r="E69" s="896"/>
      <c r="F69" s="896"/>
      <c r="G69" s="896"/>
      <c r="H69" s="896"/>
      <c r="I69" s="896"/>
      <c r="J69" s="896"/>
      <c r="K69" s="896"/>
      <c r="L69" s="896"/>
      <c r="M69" s="896"/>
      <c r="N69" s="896"/>
      <c r="O69" s="896"/>
      <c r="P69" s="897"/>
      <c r="Q69" s="898">
        <v>169</v>
      </c>
      <c r="R69" s="853"/>
      <c r="S69" s="853"/>
      <c r="T69" s="853"/>
      <c r="U69" s="853"/>
      <c r="V69" s="853">
        <v>169</v>
      </c>
      <c r="W69" s="853"/>
      <c r="X69" s="853"/>
      <c r="Y69" s="853"/>
      <c r="Z69" s="853"/>
      <c r="AA69" s="853">
        <v>1</v>
      </c>
      <c r="AB69" s="853"/>
      <c r="AC69" s="853"/>
      <c r="AD69" s="853"/>
      <c r="AE69" s="853"/>
      <c r="AF69" s="853">
        <v>1</v>
      </c>
      <c r="AG69" s="853"/>
      <c r="AH69" s="853"/>
      <c r="AI69" s="853"/>
      <c r="AJ69" s="853"/>
      <c r="AK69" s="853">
        <v>36</v>
      </c>
      <c r="AL69" s="853"/>
      <c r="AM69" s="853"/>
      <c r="AN69" s="853"/>
      <c r="AO69" s="853"/>
      <c r="AP69" s="853" t="s">
        <v>564</v>
      </c>
      <c r="AQ69" s="853"/>
      <c r="AR69" s="853"/>
      <c r="AS69" s="853"/>
      <c r="AT69" s="853"/>
      <c r="AU69" s="853" t="s">
        <v>564</v>
      </c>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c r="A70" s="241">
        <v>3</v>
      </c>
      <c r="B70" s="895" t="s">
        <v>566</v>
      </c>
      <c r="C70" s="896"/>
      <c r="D70" s="896"/>
      <c r="E70" s="896"/>
      <c r="F70" s="896"/>
      <c r="G70" s="896"/>
      <c r="H70" s="896"/>
      <c r="I70" s="896"/>
      <c r="J70" s="896"/>
      <c r="K70" s="896"/>
      <c r="L70" s="896"/>
      <c r="M70" s="896"/>
      <c r="N70" s="896"/>
      <c r="O70" s="896"/>
      <c r="P70" s="897"/>
      <c r="Q70" s="898">
        <v>555</v>
      </c>
      <c r="R70" s="853"/>
      <c r="S70" s="853"/>
      <c r="T70" s="853"/>
      <c r="U70" s="853"/>
      <c r="V70" s="853">
        <v>345</v>
      </c>
      <c r="W70" s="853"/>
      <c r="X70" s="853"/>
      <c r="Y70" s="853"/>
      <c r="Z70" s="853"/>
      <c r="AA70" s="853">
        <v>211</v>
      </c>
      <c r="AB70" s="853"/>
      <c r="AC70" s="853"/>
      <c r="AD70" s="853"/>
      <c r="AE70" s="853"/>
      <c r="AF70" s="853">
        <v>211</v>
      </c>
      <c r="AG70" s="853"/>
      <c r="AH70" s="853"/>
      <c r="AI70" s="853"/>
      <c r="AJ70" s="853"/>
      <c r="AK70" s="853" t="s">
        <v>564</v>
      </c>
      <c r="AL70" s="853"/>
      <c r="AM70" s="853"/>
      <c r="AN70" s="853"/>
      <c r="AO70" s="853"/>
      <c r="AP70" s="853" t="s">
        <v>564</v>
      </c>
      <c r="AQ70" s="853"/>
      <c r="AR70" s="853"/>
      <c r="AS70" s="853"/>
      <c r="AT70" s="853"/>
      <c r="AU70" s="853" t="s">
        <v>564</v>
      </c>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c r="A71" s="241">
        <v>4</v>
      </c>
      <c r="B71" s="895" t="s">
        <v>567</v>
      </c>
      <c r="C71" s="896"/>
      <c r="D71" s="896"/>
      <c r="E71" s="896"/>
      <c r="F71" s="896"/>
      <c r="G71" s="896"/>
      <c r="H71" s="896"/>
      <c r="I71" s="896"/>
      <c r="J71" s="896"/>
      <c r="K71" s="896"/>
      <c r="L71" s="896"/>
      <c r="M71" s="896"/>
      <c r="N71" s="896"/>
      <c r="O71" s="896"/>
      <c r="P71" s="897"/>
      <c r="Q71" s="898">
        <v>908</v>
      </c>
      <c r="R71" s="853"/>
      <c r="S71" s="853"/>
      <c r="T71" s="853"/>
      <c r="U71" s="853"/>
      <c r="V71" s="853">
        <v>902</v>
      </c>
      <c r="W71" s="853"/>
      <c r="X71" s="853"/>
      <c r="Y71" s="853"/>
      <c r="Z71" s="853"/>
      <c r="AA71" s="853">
        <v>5</v>
      </c>
      <c r="AB71" s="853"/>
      <c r="AC71" s="853"/>
      <c r="AD71" s="853"/>
      <c r="AE71" s="853"/>
      <c r="AF71" s="853">
        <v>5</v>
      </c>
      <c r="AG71" s="853"/>
      <c r="AH71" s="853"/>
      <c r="AI71" s="853"/>
      <c r="AJ71" s="853"/>
      <c r="AK71" s="853" t="s">
        <v>564</v>
      </c>
      <c r="AL71" s="853"/>
      <c r="AM71" s="853"/>
      <c r="AN71" s="853"/>
      <c r="AO71" s="853"/>
      <c r="AP71" s="853" t="s">
        <v>564</v>
      </c>
      <c r="AQ71" s="853"/>
      <c r="AR71" s="853"/>
      <c r="AS71" s="853"/>
      <c r="AT71" s="853"/>
      <c r="AU71" s="853" t="s">
        <v>564</v>
      </c>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c r="A72" s="241">
        <v>5</v>
      </c>
      <c r="B72" s="895" t="s">
        <v>568</v>
      </c>
      <c r="C72" s="896"/>
      <c r="D72" s="896"/>
      <c r="E72" s="896"/>
      <c r="F72" s="896"/>
      <c r="G72" s="896"/>
      <c r="H72" s="896"/>
      <c r="I72" s="896"/>
      <c r="J72" s="896"/>
      <c r="K72" s="896"/>
      <c r="L72" s="896"/>
      <c r="M72" s="896"/>
      <c r="N72" s="896"/>
      <c r="O72" s="896"/>
      <c r="P72" s="897"/>
      <c r="Q72" s="898">
        <v>325083</v>
      </c>
      <c r="R72" s="853"/>
      <c r="S72" s="853"/>
      <c r="T72" s="853"/>
      <c r="U72" s="853"/>
      <c r="V72" s="853">
        <v>319922</v>
      </c>
      <c r="W72" s="853"/>
      <c r="X72" s="853"/>
      <c r="Y72" s="853"/>
      <c r="Z72" s="853"/>
      <c r="AA72" s="853">
        <v>5161</v>
      </c>
      <c r="AB72" s="853"/>
      <c r="AC72" s="853"/>
      <c r="AD72" s="853"/>
      <c r="AE72" s="853"/>
      <c r="AF72" s="853">
        <v>5161</v>
      </c>
      <c r="AG72" s="853"/>
      <c r="AH72" s="853"/>
      <c r="AI72" s="853"/>
      <c r="AJ72" s="853"/>
      <c r="AK72" s="853">
        <v>2069</v>
      </c>
      <c r="AL72" s="853"/>
      <c r="AM72" s="853"/>
      <c r="AN72" s="853"/>
      <c r="AO72" s="853"/>
      <c r="AP72" s="853" t="s">
        <v>564</v>
      </c>
      <c r="AQ72" s="853"/>
      <c r="AR72" s="853"/>
      <c r="AS72" s="853"/>
      <c r="AT72" s="853"/>
      <c r="AU72" s="853" t="s">
        <v>564</v>
      </c>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c r="A73" s="241">
        <v>6</v>
      </c>
      <c r="B73" s="895" t="s">
        <v>569</v>
      </c>
      <c r="C73" s="896"/>
      <c r="D73" s="896"/>
      <c r="E73" s="896"/>
      <c r="F73" s="896"/>
      <c r="G73" s="896"/>
      <c r="H73" s="896"/>
      <c r="I73" s="896"/>
      <c r="J73" s="896"/>
      <c r="K73" s="896"/>
      <c r="L73" s="896"/>
      <c r="M73" s="896"/>
      <c r="N73" s="896"/>
      <c r="O73" s="896"/>
      <c r="P73" s="897"/>
      <c r="Q73" s="898">
        <v>211</v>
      </c>
      <c r="R73" s="853"/>
      <c r="S73" s="853"/>
      <c r="T73" s="853"/>
      <c r="U73" s="853"/>
      <c r="V73" s="853">
        <v>205</v>
      </c>
      <c r="W73" s="853"/>
      <c r="X73" s="853"/>
      <c r="Y73" s="853"/>
      <c r="Z73" s="853"/>
      <c r="AA73" s="853">
        <v>6</v>
      </c>
      <c r="AB73" s="853"/>
      <c r="AC73" s="853"/>
      <c r="AD73" s="853"/>
      <c r="AE73" s="853"/>
      <c r="AF73" s="853">
        <v>283</v>
      </c>
      <c r="AG73" s="853"/>
      <c r="AH73" s="853"/>
      <c r="AI73" s="853"/>
      <c r="AJ73" s="853"/>
      <c r="AK73" s="853" t="s">
        <v>564</v>
      </c>
      <c r="AL73" s="853"/>
      <c r="AM73" s="853"/>
      <c r="AN73" s="853"/>
      <c r="AO73" s="853"/>
      <c r="AP73" s="853">
        <v>1024</v>
      </c>
      <c r="AQ73" s="853"/>
      <c r="AR73" s="853"/>
      <c r="AS73" s="853"/>
      <c r="AT73" s="853"/>
      <c r="AU73" s="853">
        <v>137</v>
      </c>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c r="A74" s="241">
        <v>7</v>
      </c>
      <c r="B74" s="895" t="s">
        <v>570</v>
      </c>
      <c r="C74" s="896"/>
      <c r="D74" s="896"/>
      <c r="E74" s="896"/>
      <c r="F74" s="896"/>
      <c r="G74" s="896"/>
      <c r="H74" s="896"/>
      <c r="I74" s="896"/>
      <c r="J74" s="896"/>
      <c r="K74" s="896"/>
      <c r="L74" s="896"/>
      <c r="M74" s="896"/>
      <c r="N74" s="896"/>
      <c r="O74" s="896"/>
      <c r="P74" s="897"/>
      <c r="Q74" s="898">
        <v>896</v>
      </c>
      <c r="R74" s="853"/>
      <c r="S74" s="853"/>
      <c r="T74" s="853"/>
      <c r="U74" s="853"/>
      <c r="V74" s="853">
        <v>877</v>
      </c>
      <c r="W74" s="853"/>
      <c r="X74" s="853"/>
      <c r="Y74" s="853"/>
      <c r="Z74" s="853"/>
      <c r="AA74" s="853">
        <v>19</v>
      </c>
      <c r="AB74" s="853"/>
      <c r="AC74" s="853"/>
      <c r="AD74" s="853"/>
      <c r="AE74" s="853"/>
      <c r="AF74" s="853">
        <v>1482</v>
      </c>
      <c r="AG74" s="853"/>
      <c r="AH74" s="853"/>
      <c r="AI74" s="853"/>
      <c r="AJ74" s="853"/>
      <c r="AK74" s="853" t="s">
        <v>564</v>
      </c>
      <c r="AL74" s="853"/>
      <c r="AM74" s="853"/>
      <c r="AN74" s="853"/>
      <c r="AO74" s="853"/>
      <c r="AP74" s="853" t="s">
        <v>564</v>
      </c>
      <c r="AQ74" s="853"/>
      <c r="AR74" s="853"/>
      <c r="AS74" s="853"/>
      <c r="AT74" s="853"/>
      <c r="AU74" s="853" t="s">
        <v>564</v>
      </c>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c r="A75" s="241">
        <v>8</v>
      </c>
      <c r="B75" s="895"/>
      <c r="C75" s="896"/>
      <c r="D75" s="896"/>
      <c r="E75" s="896"/>
      <c r="F75" s="896"/>
      <c r="G75" s="896"/>
      <c r="H75" s="896"/>
      <c r="I75" s="896"/>
      <c r="J75" s="896"/>
      <c r="K75" s="896"/>
      <c r="L75" s="896"/>
      <c r="M75" s="896"/>
      <c r="N75" s="896"/>
      <c r="O75" s="896"/>
      <c r="P75" s="897"/>
      <c r="Q75" s="901"/>
      <c r="R75" s="902"/>
      <c r="S75" s="902"/>
      <c r="T75" s="902"/>
      <c r="U75" s="852"/>
      <c r="V75" s="903"/>
      <c r="W75" s="902"/>
      <c r="X75" s="902"/>
      <c r="Y75" s="902"/>
      <c r="Z75" s="852"/>
      <c r="AA75" s="903"/>
      <c r="AB75" s="902"/>
      <c r="AC75" s="902"/>
      <c r="AD75" s="902"/>
      <c r="AE75" s="852"/>
      <c r="AF75" s="903"/>
      <c r="AG75" s="902"/>
      <c r="AH75" s="902"/>
      <c r="AI75" s="902"/>
      <c r="AJ75" s="852"/>
      <c r="AK75" s="903"/>
      <c r="AL75" s="902"/>
      <c r="AM75" s="902"/>
      <c r="AN75" s="902"/>
      <c r="AO75" s="852"/>
      <c r="AP75" s="903"/>
      <c r="AQ75" s="902"/>
      <c r="AR75" s="902"/>
      <c r="AS75" s="902"/>
      <c r="AT75" s="852"/>
      <c r="AU75" s="903"/>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c r="A76" s="241">
        <v>9</v>
      </c>
      <c r="B76" s="895"/>
      <c r="C76" s="896"/>
      <c r="D76" s="896"/>
      <c r="E76" s="896"/>
      <c r="F76" s="896"/>
      <c r="G76" s="896"/>
      <c r="H76" s="896"/>
      <c r="I76" s="896"/>
      <c r="J76" s="896"/>
      <c r="K76" s="896"/>
      <c r="L76" s="896"/>
      <c r="M76" s="896"/>
      <c r="N76" s="896"/>
      <c r="O76" s="896"/>
      <c r="P76" s="897"/>
      <c r="Q76" s="901"/>
      <c r="R76" s="902"/>
      <c r="S76" s="902"/>
      <c r="T76" s="902"/>
      <c r="U76" s="852"/>
      <c r="V76" s="903"/>
      <c r="W76" s="902"/>
      <c r="X76" s="902"/>
      <c r="Y76" s="902"/>
      <c r="Z76" s="852"/>
      <c r="AA76" s="903"/>
      <c r="AB76" s="902"/>
      <c r="AC76" s="902"/>
      <c r="AD76" s="902"/>
      <c r="AE76" s="852"/>
      <c r="AF76" s="903"/>
      <c r="AG76" s="902"/>
      <c r="AH76" s="902"/>
      <c r="AI76" s="902"/>
      <c r="AJ76" s="852"/>
      <c r="AK76" s="903"/>
      <c r="AL76" s="902"/>
      <c r="AM76" s="902"/>
      <c r="AN76" s="902"/>
      <c r="AO76" s="852"/>
      <c r="AP76" s="903"/>
      <c r="AQ76" s="902"/>
      <c r="AR76" s="902"/>
      <c r="AS76" s="902"/>
      <c r="AT76" s="852"/>
      <c r="AU76" s="903"/>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c r="A77" s="241">
        <v>10</v>
      </c>
      <c r="B77" s="895"/>
      <c r="C77" s="896"/>
      <c r="D77" s="896"/>
      <c r="E77" s="896"/>
      <c r="F77" s="896"/>
      <c r="G77" s="896"/>
      <c r="H77" s="896"/>
      <c r="I77" s="896"/>
      <c r="J77" s="896"/>
      <c r="K77" s="896"/>
      <c r="L77" s="896"/>
      <c r="M77" s="896"/>
      <c r="N77" s="896"/>
      <c r="O77" s="896"/>
      <c r="P77" s="897"/>
      <c r="Q77" s="901"/>
      <c r="R77" s="902"/>
      <c r="S77" s="902"/>
      <c r="T77" s="902"/>
      <c r="U77" s="852"/>
      <c r="V77" s="903"/>
      <c r="W77" s="902"/>
      <c r="X77" s="902"/>
      <c r="Y77" s="902"/>
      <c r="Z77" s="852"/>
      <c r="AA77" s="903"/>
      <c r="AB77" s="902"/>
      <c r="AC77" s="902"/>
      <c r="AD77" s="902"/>
      <c r="AE77" s="852"/>
      <c r="AF77" s="903"/>
      <c r="AG77" s="902"/>
      <c r="AH77" s="902"/>
      <c r="AI77" s="902"/>
      <c r="AJ77" s="852"/>
      <c r="AK77" s="903"/>
      <c r="AL77" s="902"/>
      <c r="AM77" s="902"/>
      <c r="AN77" s="902"/>
      <c r="AO77" s="852"/>
      <c r="AP77" s="903"/>
      <c r="AQ77" s="902"/>
      <c r="AR77" s="902"/>
      <c r="AS77" s="902"/>
      <c r="AT77" s="852"/>
      <c r="AU77" s="903"/>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c r="A78" s="241">
        <v>11</v>
      </c>
      <c r="B78" s="895"/>
      <c r="C78" s="896"/>
      <c r="D78" s="896"/>
      <c r="E78" s="896"/>
      <c r="F78" s="896"/>
      <c r="G78" s="896"/>
      <c r="H78" s="896"/>
      <c r="I78" s="896"/>
      <c r="J78" s="896"/>
      <c r="K78" s="896"/>
      <c r="L78" s="896"/>
      <c r="M78" s="896"/>
      <c r="N78" s="896"/>
      <c r="O78" s="896"/>
      <c r="P78" s="897"/>
      <c r="Q78" s="898"/>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c r="A79" s="241">
        <v>12</v>
      </c>
      <c r="B79" s="895"/>
      <c r="C79" s="896"/>
      <c r="D79" s="896"/>
      <c r="E79" s="896"/>
      <c r="F79" s="896"/>
      <c r="G79" s="896"/>
      <c r="H79" s="896"/>
      <c r="I79" s="896"/>
      <c r="J79" s="896"/>
      <c r="K79" s="896"/>
      <c r="L79" s="896"/>
      <c r="M79" s="896"/>
      <c r="N79" s="896"/>
      <c r="O79" s="896"/>
      <c r="P79" s="897"/>
      <c r="Q79" s="898"/>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c r="A80" s="241">
        <v>13</v>
      </c>
      <c r="B80" s="895"/>
      <c r="C80" s="896"/>
      <c r="D80" s="896"/>
      <c r="E80" s="896"/>
      <c r="F80" s="896"/>
      <c r="G80" s="896"/>
      <c r="H80" s="896"/>
      <c r="I80" s="896"/>
      <c r="J80" s="896"/>
      <c r="K80" s="896"/>
      <c r="L80" s="896"/>
      <c r="M80" s="896"/>
      <c r="N80" s="896"/>
      <c r="O80" s="896"/>
      <c r="P80" s="897"/>
      <c r="Q80" s="898"/>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c r="A88" s="244" t="s">
        <v>382</v>
      </c>
      <c r="B88" s="812" t="s">
        <v>410</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v>7165</v>
      </c>
      <c r="AG88" s="864"/>
      <c r="AH88" s="864"/>
      <c r="AI88" s="864"/>
      <c r="AJ88" s="864"/>
      <c r="AK88" s="861"/>
      <c r="AL88" s="861"/>
      <c r="AM88" s="861"/>
      <c r="AN88" s="861"/>
      <c r="AO88" s="861"/>
      <c r="AP88" s="864">
        <v>1024</v>
      </c>
      <c r="AQ88" s="864"/>
      <c r="AR88" s="864"/>
      <c r="AS88" s="864"/>
      <c r="AT88" s="864"/>
      <c r="AU88" s="864">
        <v>137</v>
      </c>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812" t="s">
        <v>411</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v>8</v>
      </c>
      <c r="CS102" s="872"/>
      <c r="CT102" s="872"/>
      <c r="CU102" s="872"/>
      <c r="CV102" s="915"/>
      <c r="CW102" s="914" t="s">
        <v>564</v>
      </c>
      <c r="CX102" s="872"/>
      <c r="CY102" s="872"/>
      <c r="CZ102" s="872"/>
      <c r="DA102" s="915"/>
      <c r="DB102" s="914" t="s">
        <v>564</v>
      </c>
      <c r="DC102" s="872"/>
      <c r="DD102" s="872"/>
      <c r="DE102" s="872"/>
      <c r="DF102" s="915"/>
      <c r="DG102" s="914" t="s">
        <v>564</v>
      </c>
      <c r="DH102" s="872"/>
      <c r="DI102" s="872"/>
      <c r="DJ102" s="872"/>
      <c r="DK102" s="915"/>
      <c r="DL102" s="914">
        <v>59</v>
      </c>
      <c r="DM102" s="872"/>
      <c r="DN102" s="872"/>
      <c r="DO102" s="872"/>
      <c r="DP102" s="915"/>
      <c r="DQ102" s="914">
        <v>6</v>
      </c>
      <c r="DR102" s="872"/>
      <c r="DS102" s="872"/>
      <c r="DT102" s="872"/>
      <c r="DU102" s="915"/>
      <c r="DV102" s="938"/>
      <c r="DW102" s="939"/>
      <c r="DX102" s="939"/>
      <c r="DY102" s="939"/>
      <c r="DZ102" s="940"/>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412</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413</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43" t="s">
        <v>416</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417</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c r="A109" s="936" t="s">
        <v>418</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419</v>
      </c>
      <c r="AB109" s="917"/>
      <c r="AC109" s="917"/>
      <c r="AD109" s="917"/>
      <c r="AE109" s="918"/>
      <c r="AF109" s="916" t="s">
        <v>299</v>
      </c>
      <c r="AG109" s="917"/>
      <c r="AH109" s="917"/>
      <c r="AI109" s="917"/>
      <c r="AJ109" s="918"/>
      <c r="AK109" s="916" t="s">
        <v>298</v>
      </c>
      <c r="AL109" s="917"/>
      <c r="AM109" s="917"/>
      <c r="AN109" s="917"/>
      <c r="AO109" s="918"/>
      <c r="AP109" s="916" t="s">
        <v>420</v>
      </c>
      <c r="AQ109" s="917"/>
      <c r="AR109" s="917"/>
      <c r="AS109" s="917"/>
      <c r="AT109" s="919"/>
      <c r="AU109" s="936" t="s">
        <v>418</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419</v>
      </c>
      <c r="BR109" s="917"/>
      <c r="BS109" s="917"/>
      <c r="BT109" s="917"/>
      <c r="BU109" s="918"/>
      <c r="BV109" s="916" t="s">
        <v>299</v>
      </c>
      <c r="BW109" s="917"/>
      <c r="BX109" s="917"/>
      <c r="BY109" s="917"/>
      <c r="BZ109" s="918"/>
      <c r="CA109" s="916" t="s">
        <v>298</v>
      </c>
      <c r="CB109" s="917"/>
      <c r="CC109" s="917"/>
      <c r="CD109" s="917"/>
      <c r="CE109" s="918"/>
      <c r="CF109" s="937" t="s">
        <v>420</v>
      </c>
      <c r="CG109" s="937"/>
      <c r="CH109" s="937"/>
      <c r="CI109" s="937"/>
      <c r="CJ109" s="937"/>
      <c r="CK109" s="916" t="s">
        <v>421</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419</v>
      </c>
      <c r="DH109" s="917"/>
      <c r="DI109" s="917"/>
      <c r="DJ109" s="917"/>
      <c r="DK109" s="918"/>
      <c r="DL109" s="916" t="s">
        <v>299</v>
      </c>
      <c r="DM109" s="917"/>
      <c r="DN109" s="917"/>
      <c r="DO109" s="917"/>
      <c r="DP109" s="918"/>
      <c r="DQ109" s="916" t="s">
        <v>298</v>
      </c>
      <c r="DR109" s="917"/>
      <c r="DS109" s="917"/>
      <c r="DT109" s="917"/>
      <c r="DU109" s="918"/>
      <c r="DV109" s="916" t="s">
        <v>420</v>
      </c>
      <c r="DW109" s="917"/>
      <c r="DX109" s="917"/>
      <c r="DY109" s="917"/>
      <c r="DZ109" s="919"/>
    </row>
    <row r="110" spans="1:131" s="226" customFormat="1" ht="26.25" customHeight="1">
      <c r="A110" s="920" t="s">
        <v>422</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1490664</v>
      </c>
      <c r="AB110" s="924"/>
      <c r="AC110" s="924"/>
      <c r="AD110" s="924"/>
      <c r="AE110" s="925"/>
      <c r="AF110" s="926">
        <v>1511444</v>
      </c>
      <c r="AG110" s="924"/>
      <c r="AH110" s="924"/>
      <c r="AI110" s="924"/>
      <c r="AJ110" s="925"/>
      <c r="AK110" s="926">
        <v>1636326</v>
      </c>
      <c r="AL110" s="924"/>
      <c r="AM110" s="924"/>
      <c r="AN110" s="924"/>
      <c r="AO110" s="925"/>
      <c r="AP110" s="927">
        <v>18.5</v>
      </c>
      <c r="AQ110" s="928"/>
      <c r="AR110" s="928"/>
      <c r="AS110" s="928"/>
      <c r="AT110" s="929"/>
      <c r="AU110" s="930" t="s">
        <v>67</v>
      </c>
      <c r="AV110" s="931"/>
      <c r="AW110" s="931"/>
      <c r="AX110" s="931"/>
      <c r="AY110" s="931"/>
      <c r="AZ110" s="972" t="s">
        <v>423</v>
      </c>
      <c r="BA110" s="921"/>
      <c r="BB110" s="921"/>
      <c r="BC110" s="921"/>
      <c r="BD110" s="921"/>
      <c r="BE110" s="921"/>
      <c r="BF110" s="921"/>
      <c r="BG110" s="921"/>
      <c r="BH110" s="921"/>
      <c r="BI110" s="921"/>
      <c r="BJ110" s="921"/>
      <c r="BK110" s="921"/>
      <c r="BL110" s="921"/>
      <c r="BM110" s="921"/>
      <c r="BN110" s="921"/>
      <c r="BO110" s="921"/>
      <c r="BP110" s="922"/>
      <c r="BQ110" s="958">
        <v>19793831</v>
      </c>
      <c r="BR110" s="959"/>
      <c r="BS110" s="959"/>
      <c r="BT110" s="959"/>
      <c r="BU110" s="959"/>
      <c r="BV110" s="959">
        <v>20593930</v>
      </c>
      <c r="BW110" s="959"/>
      <c r="BX110" s="959"/>
      <c r="BY110" s="959"/>
      <c r="BZ110" s="959"/>
      <c r="CA110" s="959">
        <v>21190905</v>
      </c>
      <c r="CB110" s="959"/>
      <c r="CC110" s="959"/>
      <c r="CD110" s="959"/>
      <c r="CE110" s="959"/>
      <c r="CF110" s="973">
        <v>240.2</v>
      </c>
      <c r="CG110" s="974"/>
      <c r="CH110" s="974"/>
      <c r="CI110" s="974"/>
      <c r="CJ110" s="974"/>
      <c r="CK110" s="975" t="s">
        <v>424</v>
      </c>
      <c r="CL110" s="976"/>
      <c r="CM110" s="955" t="s">
        <v>425</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120</v>
      </c>
      <c r="DH110" s="959"/>
      <c r="DI110" s="959"/>
      <c r="DJ110" s="959"/>
      <c r="DK110" s="959"/>
      <c r="DL110" s="959" t="s">
        <v>120</v>
      </c>
      <c r="DM110" s="959"/>
      <c r="DN110" s="959"/>
      <c r="DO110" s="959"/>
      <c r="DP110" s="959"/>
      <c r="DQ110" s="959" t="s">
        <v>120</v>
      </c>
      <c r="DR110" s="959"/>
      <c r="DS110" s="959"/>
      <c r="DT110" s="959"/>
      <c r="DU110" s="959"/>
      <c r="DV110" s="960" t="s">
        <v>120</v>
      </c>
      <c r="DW110" s="960"/>
      <c r="DX110" s="960"/>
      <c r="DY110" s="960"/>
      <c r="DZ110" s="961"/>
    </row>
    <row r="111" spans="1:131" s="226" customFormat="1" ht="26.25" customHeight="1">
      <c r="A111" s="962" t="s">
        <v>426</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120</v>
      </c>
      <c r="AB111" s="966"/>
      <c r="AC111" s="966"/>
      <c r="AD111" s="966"/>
      <c r="AE111" s="967"/>
      <c r="AF111" s="968" t="s">
        <v>120</v>
      </c>
      <c r="AG111" s="966"/>
      <c r="AH111" s="966"/>
      <c r="AI111" s="966"/>
      <c r="AJ111" s="967"/>
      <c r="AK111" s="968" t="s">
        <v>120</v>
      </c>
      <c r="AL111" s="966"/>
      <c r="AM111" s="966"/>
      <c r="AN111" s="966"/>
      <c r="AO111" s="967"/>
      <c r="AP111" s="969" t="s">
        <v>120</v>
      </c>
      <c r="AQ111" s="970"/>
      <c r="AR111" s="970"/>
      <c r="AS111" s="970"/>
      <c r="AT111" s="971"/>
      <c r="AU111" s="932"/>
      <c r="AV111" s="933"/>
      <c r="AW111" s="933"/>
      <c r="AX111" s="933"/>
      <c r="AY111" s="933"/>
      <c r="AZ111" s="981" t="s">
        <v>427</v>
      </c>
      <c r="BA111" s="982"/>
      <c r="BB111" s="982"/>
      <c r="BC111" s="982"/>
      <c r="BD111" s="982"/>
      <c r="BE111" s="982"/>
      <c r="BF111" s="982"/>
      <c r="BG111" s="982"/>
      <c r="BH111" s="982"/>
      <c r="BI111" s="982"/>
      <c r="BJ111" s="982"/>
      <c r="BK111" s="982"/>
      <c r="BL111" s="982"/>
      <c r="BM111" s="982"/>
      <c r="BN111" s="982"/>
      <c r="BO111" s="982"/>
      <c r="BP111" s="983"/>
      <c r="BQ111" s="951">
        <v>131816</v>
      </c>
      <c r="BR111" s="952"/>
      <c r="BS111" s="952"/>
      <c r="BT111" s="952"/>
      <c r="BU111" s="952"/>
      <c r="BV111" s="952">
        <v>99742</v>
      </c>
      <c r="BW111" s="952"/>
      <c r="BX111" s="952"/>
      <c r="BY111" s="952"/>
      <c r="BZ111" s="952"/>
      <c r="CA111" s="952">
        <v>70850</v>
      </c>
      <c r="CB111" s="952"/>
      <c r="CC111" s="952"/>
      <c r="CD111" s="952"/>
      <c r="CE111" s="952"/>
      <c r="CF111" s="946">
        <v>0.8</v>
      </c>
      <c r="CG111" s="947"/>
      <c r="CH111" s="947"/>
      <c r="CI111" s="947"/>
      <c r="CJ111" s="947"/>
      <c r="CK111" s="977"/>
      <c r="CL111" s="978"/>
      <c r="CM111" s="948" t="s">
        <v>428</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120</v>
      </c>
      <c r="DH111" s="952"/>
      <c r="DI111" s="952"/>
      <c r="DJ111" s="952"/>
      <c r="DK111" s="952"/>
      <c r="DL111" s="952" t="s">
        <v>120</v>
      </c>
      <c r="DM111" s="952"/>
      <c r="DN111" s="952"/>
      <c r="DO111" s="952"/>
      <c r="DP111" s="952"/>
      <c r="DQ111" s="952" t="s">
        <v>120</v>
      </c>
      <c r="DR111" s="952"/>
      <c r="DS111" s="952"/>
      <c r="DT111" s="952"/>
      <c r="DU111" s="952"/>
      <c r="DV111" s="953" t="s">
        <v>120</v>
      </c>
      <c r="DW111" s="953"/>
      <c r="DX111" s="953"/>
      <c r="DY111" s="953"/>
      <c r="DZ111" s="954"/>
    </row>
    <row r="112" spans="1:131" s="226" customFormat="1" ht="26.25" customHeight="1">
      <c r="A112" s="984" t="s">
        <v>429</v>
      </c>
      <c r="B112" s="985"/>
      <c r="C112" s="982" t="s">
        <v>430</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120</v>
      </c>
      <c r="AB112" s="991"/>
      <c r="AC112" s="991"/>
      <c r="AD112" s="991"/>
      <c r="AE112" s="992"/>
      <c r="AF112" s="993" t="s">
        <v>120</v>
      </c>
      <c r="AG112" s="991"/>
      <c r="AH112" s="991"/>
      <c r="AI112" s="991"/>
      <c r="AJ112" s="992"/>
      <c r="AK112" s="993" t="s">
        <v>120</v>
      </c>
      <c r="AL112" s="991"/>
      <c r="AM112" s="991"/>
      <c r="AN112" s="991"/>
      <c r="AO112" s="992"/>
      <c r="AP112" s="994" t="s">
        <v>120</v>
      </c>
      <c r="AQ112" s="995"/>
      <c r="AR112" s="995"/>
      <c r="AS112" s="995"/>
      <c r="AT112" s="996"/>
      <c r="AU112" s="932"/>
      <c r="AV112" s="933"/>
      <c r="AW112" s="933"/>
      <c r="AX112" s="933"/>
      <c r="AY112" s="933"/>
      <c r="AZ112" s="981" t="s">
        <v>431</v>
      </c>
      <c r="BA112" s="982"/>
      <c r="BB112" s="982"/>
      <c r="BC112" s="982"/>
      <c r="BD112" s="982"/>
      <c r="BE112" s="982"/>
      <c r="BF112" s="982"/>
      <c r="BG112" s="982"/>
      <c r="BH112" s="982"/>
      <c r="BI112" s="982"/>
      <c r="BJ112" s="982"/>
      <c r="BK112" s="982"/>
      <c r="BL112" s="982"/>
      <c r="BM112" s="982"/>
      <c r="BN112" s="982"/>
      <c r="BO112" s="982"/>
      <c r="BP112" s="983"/>
      <c r="BQ112" s="951">
        <v>6412158</v>
      </c>
      <c r="BR112" s="952"/>
      <c r="BS112" s="952"/>
      <c r="BT112" s="952"/>
      <c r="BU112" s="952"/>
      <c r="BV112" s="952">
        <v>6392789</v>
      </c>
      <c r="BW112" s="952"/>
      <c r="BX112" s="952"/>
      <c r="BY112" s="952"/>
      <c r="BZ112" s="952"/>
      <c r="CA112" s="952">
        <v>5961186</v>
      </c>
      <c r="CB112" s="952"/>
      <c r="CC112" s="952"/>
      <c r="CD112" s="952"/>
      <c r="CE112" s="952"/>
      <c r="CF112" s="946">
        <v>67.599999999999994</v>
      </c>
      <c r="CG112" s="947"/>
      <c r="CH112" s="947"/>
      <c r="CI112" s="947"/>
      <c r="CJ112" s="947"/>
      <c r="CK112" s="977"/>
      <c r="CL112" s="978"/>
      <c r="CM112" s="948" t="s">
        <v>432</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120</v>
      </c>
      <c r="DH112" s="952"/>
      <c r="DI112" s="952"/>
      <c r="DJ112" s="952"/>
      <c r="DK112" s="952"/>
      <c r="DL112" s="952" t="s">
        <v>120</v>
      </c>
      <c r="DM112" s="952"/>
      <c r="DN112" s="952"/>
      <c r="DO112" s="952"/>
      <c r="DP112" s="952"/>
      <c r="DQ112" s="952" t="s">
        <v>120</v>
      </c>
      <c r="DR112" s="952"/>
      <c r="DS112" s="952"/>
      <c r="DT112" s="952"/>
      <c r="DU112" s="952"/>
      <c r="DV112" s="953" t="s">
        <v>120</v>
      </c>
      <c r="DW112" s="953"/>
      <c r="DX112" s="953"/>
      <c r="DY112" s="953"/>
      <c r="DZ112" s="954"/>
    </row>
    <row r="113" spans="1:130" s="226" customFormat="1" ht="26.25" customHeight="1">
      <c r="A113" s="986"/>
      <c r="B113" s="987"/>
      <c r="C113" s="982" t="s">
        <v>433</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483841</v>
      </c>
      <c r="AB113" s="966"/>
      <c r="AC113" s="966"/>
      <c r="AD113" s="966"/>
      <c r="AE113" s="967"/>
      <c r="AF113" s="968">
        <v>416437</v>
      </c>
      <c r="AG113" s="966"/>
      <c r="AH113" s="966"/>
      <c r="AI113" s="966"/>
      <c r="AJ113" s="967"/>
      <c r="AK113" s="968">
        <v>403184</v>
      </c>
      <c r="AL113" s="966"/>
      <c r="AM113" s="966"/>
      <c r="AN113" s="966"/>
      <c r="AO113" s="967"/>
      <c r="AP113" s="969">
        <v>4.5999999999999996</v>
      </c>
      <c r="AQ113" s="970"/>
      <c r="AR113" s="970"/>
      <c r="AS113" s="970"/>
      <c r="AT113" s="971"/>
      <c r="AU113" s="932"/>
      <c r="AV113" s="933"/>
      <c r="AW113" s="933"/>
      <c r="AX113" s="933"/>
      <c r="AY113" s="933"/>
      <c r="AZ113" s="981" t="s">
        <v>434</v>
      </c>
      <c r="BA113" s="982"/>
      <c r="BB113" s="982"/>
      <c r="BC113" s="982"/>
      <c r="BD113" s="982"/>
      <c r="BE113" s="982"/>
      <c r="BF113" s="982"/>
      <c r="BG113" s="982"/>
      <c r="BH113" s="982"/>
      <c r="BI113" s="982"/>
      <c r="BJ113" s="982"/>
      <c r="BK113" s="982"/>
      <c r="BL113" s="982"/>
      <c r="BM113" s="982"/>
      <c r="BN113" s="982"/>
      <c r="BO113" s="982"/>
      <c r="BP113" s="983"/>
      <c r="BQ113" s="951">
        <v>208168</v>
      </c>
      <c r="BR113" s="952"/>
      <c r="BS113" s="952"/>
      <c r="BT113" s="952"/>
      <c r="BU113" s="952"/>
      <c r="BV113" s="952">
        <v>164742</v>
      </c>
      <c r="BW113" s="952"/>
      <c r="BX113" s="952"/>
      <c r="BY113" s="952"/>
      <c r="BZ113" s="952"/>
      <c r="CA113" s="952">
        <v>137212</v>
      </c>
      <c r="CB113" s="952"/>
      <c r="CC113" s="952"/>
      <c r="CD113" s="952"/>
      <c r="CE113" s="952"/>
      <c r="CF113" s="946">
        <v>1.6</v>
      </c>
      <c r="CG113" s="947"/>
      <c r="CH113" s="947"/>
      <c r="CI113" s="947"/>
      <c r="CJ113" s="947"/>
      <c r="CK113" s="977"/>
      <c r="CL113" s="978"/>
      <c r="CM113" s="948" t="s">
        <v>435</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120</v>
      </c>
      <c r="DH113" s="991"/>
      <c r="DI113" s="991"/>
      <c r="DJ113" s="991"/>
      <c r="DK113" s="992"/>
      <c r="DL113" s="993" t="s">
        <v>120</v>
      </c>
      <c r="DM113" s="991"/>
      <c r="DN113" s="991"/>
      <c r="DO113" s="991"/>
      <c r="DP113" s="992"/>
      <c r="DQ113" s="993" t="s">
        <v>120</v>
      </c>
      <c r="DR113" s="991"/>
      <c r="DS113" s="991"/>
      <c r="DT113" s="991"/>
      <c r="DU113" s="992"/>
      <c r="DV113" s="994" t="s">
        <v>120</v>
      </c>
      <c r="DW113" s="995"/>
      <c r="DX113" s="995"/>
      <c r="DY113" s="995"/>
      <c r="DZ113" s="996"/>
    </row>
    <row r="114" spans="1:130" s="226" customFormat="1" ht="26.25" customHeight="1">
      <c r="A114" s="986"/>
      <c r="B114" s="987"/>
      <c r="C114" s="982" t="s">
        <v>436</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24451</v>
      </c>
      <c r="AB114" s="991"/>
      <c r="AC114" s="991"/>
      <c r="AD114" s="991"/>
      <c r="AE114" s="992"/>
      <c r="AF114" s="993">
        <v>22311</v>
      </c>
      <c r="AG114" s="991"/>
      <c r="AH114" s="991"/>
      <c r="AI114" s="991"/>
      <c r="AJ114" s="992"/>
      <c r="AK114" s="993">
        <v>13935</v>
      </c>
      <c r="AL114" s="991"/>
      <c r="AM114" s="991"/>
      <c r="AN114" s="991"/>
      <c r="AO114" s="992"/>
      <c r="AP114" s="994">
        <v>0.2</v>
      </c>
      <c r="AQ114" s="995"/>
      <c r="AR114" s="995"/>
      <c r="AS114" s="995"/>
      <c r="AT114" s="996"/>
      <c r="AU114" s="932"/>
      <c r="AV114" s="933"/>
      <c r="AW114" s="933"/>
      <c r="AX114" s="933"/>
      <c r="AY114" s="933"/>
      <c r="AZ114" s="981" t="s">
        <v>437</v>
      </c>
      <c r="BA114" s="982"/>
      <c r="BB114" s="982"/>
      <c r="BC114" s="982"/>
      <c r="BD114" s="982"/>
      <c r="BE114" s="982"/>
      <c r="BF114" s="982"/>
      <c r="BG114" s="982"/>
      <c r="BH114" s="982"/>
      <c r="BI114" s="982"/>
      <c r="BJ114" s="982"/>
      <c r="BK114" s="982"/>
      <c r="BL114" s="982"/>
      <c r="BM114" s="982"/>
      <c r="BN114" s="982"/>
      <c r="BO114" s="982"/>
      <c r="BP114" s="983"/>
      <c r="BQ114" s="951">
        <v>3007011</v>
      </c>
      <c r="BR114" s="952"/>
      <c r="BS114" s="952"/>
      <c r="BT114" s="952"/>
      <c r="BU114" s="952"/>
      <c r="BV114" s="952">
        <v>2921727</v>
      </c>
      <c r="BW114" s="952"/>
      <c r="BX114" s="952"/>
      <c r="BY114" s="952"/>
      <c r="BZ114" s="952"/>
      <c r="CA114" s="952">
        <v>2893063</v>
      </c>
      <c r="CB114" s="952"/>
      <c r="CC114" s="952"/>
      <c r="CD114" s="952"/>
      <c r="CE114" s="952"/>
      <c r="CF114" s="946">
        <v>32.799999999999997</v>
      </c>
      <c r="CG114" s="947"/>
      <c r="CH114" s="947"/>
      <c r="CI114" s="947"/>
      <c r="CJ114" s="947"/>
      <c r="CK114" s="977"/>
      <c r="CL114" s="978"/>
      <c r="CM114" s="948" t="s">
        <v>438</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120</v>
      </c>
      <c r="DH114" s="991"/>
      <c r="DI114" s="991"/>
      <c r="DJ114" s="991"/>
      <c r="DK114" s="992"/>
      <c r="DL114" s="993" t="s">
        <v>120</v>
      </c>
      <c r="DM114" s="991"/>
      <c r="DN114" s="991"/>
      <c r="DO114" s="991"/>
      <c r="DP114" s="992"/>
      <c r="DQ114" s="993" t="s">
        <v>120</v>
      </c>
      <c r="DR114" s="991"/>
      <c r="DS114" s="991"/>
      <c r="DT114" s="991"/>
      <c r="DU114" s="992"/>
      <c r="DV114" s="994" t="s">
        <v>120</v>
      </c>
      <c r="DW114" s="995"/>
      <c r="DX114" s="995"/>
      <c r="DY114" s="995"/>
      <c r="DZ114" s="996"/>
    </row>
    <row r="115" spans="1:130" s="226" customFormat="1" ht="26.25" customHeight="1">
      <c r="A115" s="986"/>
      <c r="B115" s="987"/>
      <c r="C115" s="982" t="s">
        <v>439</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25934</v>
      </c>
      <c r="AB115" s="966"/>
      <c r="AC115" s="966"/>
      <c r="AD115" s="966"/>
      <c r="AE115" s="967"/>
      <c r="AF115" s="968">
        <v>31848</v>
      </c>
      <c r="AG115" s="966"/>
      <c r="AH115" s="966"/>
      <c r="AI115" s="966"/>
      <c r="AJ115" s="967"/>
      <c r="AK115" s="968">
        <v>28892</v>
      </c>
      <c r="AL115" s="966"/>
      <c r="AM115" s="966"/>
      <c r="AN115" s="966"/>
      <c r="AO115" s="967"/>
      <c r="AP115" s="969">
        <v>0.3</v>
      </c>
      <c r="AQ115" s="970"/>
      <c r="AR115" s="970"/>
      <c r="AS115" s="970"/>
      <c r="AT115" s="971"/>
      <c r="AU115" s="932"/>
      <c r="AV115" s="933"/>
      <c r="AW115" s="933"/>
      <c r="AX115" s="933"/>
      <c r="AY115" s="933"/>
      <c r="AZ115" s="981" t="s">
        <v>440</v>
      </c>
      <c r="BA115" s="982"/>
      <c r="BB115" s="982"/>
      <c r="BC115" s="982"/>
      <c r="BD115" s="982"/>
      <c r="BE115" s="982"/>
      <c r="BF115" s="982"/>
      <c r="BG115" s="982"/>
      <c r="BH115" s="982"/>
      <c r="BI115" s="982"/>
      <c r="BJ115" s="982"/>
      <c r="BK115" s="982"/>
      <c r="BL115" s="982"/>
      <c r="BM115" s="982"/>
      <c r="BN115" s="982"/>
      <c r="BO115" s="982"/>
      <c r="BP115" s="983"/>
      <c r="BQ115" s="951">
        <v>11136</v>
      </c>
      <c r="BR115" s="952"/>
      <c r="BS115" s="952"/>
      <c r="BT115" s="952"/>
      <c r="BU115" s="952"/>
      <c r="BV115" s="952">
        <v>10000</v>
      </c>
      <c r="BW115" s="952"/>
      <c r="BX115" s="952"/>
      <c r="BY115" s="952"/>
      <c r="BZ115" s="952"/>
      <c r="CA115" s="952">
        <v>5916</v>
      </c>
      <c r="CB115" s="952"/>
      <c r="CC115" s="952"/>
      <c r="CD115" s="952"/>
      <c r="CE115" s="952"/>
      <c r="CF115" s="946">
        <v>0.1</v>
      </c>
      <c r="CG115" s="947"/>
      <c r="CH115" s="947"/>
      <c r="CI115" s="947"/>
      <c r="CJ115" s="947"/>
      <c r="CK115" s="977"/>
      <c r="CL115" s="978"/>
      <c r="CM115" s="981" t="s">
        <v>441</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120</v>
      </c>
      <c r="DH115" s="991"/>
      <c r="DI115" s="991"/>
      <c r="DJ115" s="991"/>
      <c r="DK115" s="992"/>
      <c r="DL115" s="993" t="s">
        <v>120</v>
      </c>
      <c r="DM115" s="991"/>
      <c r="DN115" s="991"/>
      <c r="DO115" s="991"/>
      <c r="DP115" s="992"/>
      <c r="DQ115" s="993" t="s">
        <v>120</v>
      </c>
      <c r="DR115" s="991"/>
      <c r="DS115" s="991"/>
      <c r="DT115" s="991"/>
      <c r="DU115" s="992"/>
      <c r="DV115" s="994" t="s">
        <v>120</v>
      </c>
      <c r="DW115" s="995"/>
      <c r="DX115" s="995"/>
      <c r="DY115" s="995"/>
      <c r="DZ115" s="996"/>
    </row>
    <row r="116" spans="1:130" s="226" customFormat="1" ht="26.25" customHeight="1">
      <c r="A116" s="988"/>
      <c r="B116" s="989"/>
      <c r="C116" s="997" t="s">
        <v>442</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t="s">
        <v>120</v>
      </c>
      <c r="AB116" s="991"/>
      <c r="AC116" s="991"/>
      <c r="AD116" s="991"/>
      <c r="AE116" s="992"/>
      <c r="AF116" s="993" t="s">
        <v>120</v>
      </c>
      <c r="AG116" s="991"/>
      <c r="AH116" s="991"/>
      <c r="AI116" s="991"/>
      <c r="AJ116" s="992"/>
      <c r="AK116" s="993" t="s">
        <v>120</v>
      </c>
      <c r="AL116" s="991"/>
      <c r="AM116" s="991"/>
      <c r="AN116" s="991"/>
      <c r="AO116" s="992"/>
      <c r="AP116" s="994" t="s">
        <v>120</v>
      </c>
      <c r="AQ116" s="995"/>
      <c r="AR116" s="995"/>
      <c r="AS116" s="995"/>
      <c r="AT116" s="996"/>
      <c r="AU116" s="932"/>
      <c r="AV116" s="933"/>
      <c r="AW116" s="933"/>
      <c r="AX116" s="933"/>
      <c r="AY116" s="933"/>
      <c r="AZ116" s="999" t="s">
        <v>443</v>
      </c>
      <c r="BA116" s="1000"/>
      <c r="BB116" s="1000"/>
      <c r="BC116" s="1000"/>
      <c r="BD116" s="1000"/>
      <c r="BE116" s="1000"/>
      <c r="BF116" s="1000"/>
      <c r="BG116" s="1000"/>
      <c r="BH116" s="1000"/>
      <c r="BI116" s="1000"/>
      <c r="BJ116" s="1000"/>
      <c r="BK116" s="1000"/>
      <c r="BL116" s="1000"/>
      <c r="BM116" s="1000"/>
      <c r="BN116" s="1000"/>
      <c r="BO116" s="1000"/>
      <c r="BP116" s="1001"/>
      <c r="BQ116" s="951" t="s">
        <v>120</v>
      </c>
      <c r="BR116" s="952"/>
      <c r="BS116" s="952"/>
      <c r="BT116" s="952"/>
      <c r="BU116" s="952"/>
      <c r="BV116" s="952" t="s">
        <v>120</v>
      </c>
      <c r="BW116" s="952"/>
      <c r="BX116" s="952"/>
      <c r="BY116" s="952"/>
      <c r="BZ116" s="952"/>
      <c r="CA116" s="952" t="s">
        <v>120</v>
      </c>
      <c r="CB116" s="952"/>
      <c r="CC116" s="952"/>
      <c r="CD116" s="952"/>
      <c r="CE116" s="952"/>
      <c r="CF116" s="946" t="s">
        <v>120</v>
      </c>
      <c r="CG116" s="947"/>
      <c r="CH116" s="947"/>
      <c r="CI116" s="947"/>
      <c r="CJ116" s="947"/>
      <c r="CK116" s="977"/>
      <c r="CL116" s="978"/>
      <c r="CM116" s="948" t="s">
        <v>444</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t="s">
        <v>120</v>
      </c>
      <c r="DH116" s="991"/>
      <c r="DI116" s="991"/>
      <c r="DJ116" s="991"/>
      <c r="DK116" s="992"/>
      <c r="DL116" s="993" t="s">
        <v>120</v>
      </c>
      <c r="DM116" s="991"/>
      <c r="DN116" s="991"/>
      <c r="DO116" s="991"/>
      <c r="DP116" s="992"/>
      <c r="DQ116" s="993" t="s">
        <v>120</v>
      </c>
      <c r="DR116" s="991"/>
      <c r="DS116" s="991"/>
      <c r="DT116" s="991"/>
      <c r="DU116" s="992"/>
      <c r="DV116" s="994" t="s">
        <v>120</v>
      </c>
      <c r="DW116" s="995"/>
      <c r="DX116" s="995"/>
      <c r="DY116" s="995"/>
      <c r="DZ116" s="996"/>
    </row>
    <row r="117" spans="1:130" s="226" customFormat="1" ht="26.25" customHeight="1">
      <c r="A117" s="936" t="s">
        <v>180</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445</v>
      </c>
      <c r="Z117" s="918"/>
      <c r="AA117" s="1008">
        <v>2024890</v>
      </c>
      <c r="AB117" s="1009"/>
      <c r="AC117" s="1009"/>
      <c r="AD117" s="1009"/>
      <c r="AE117" s="1010"/>
      <c r="AF117" s="1011">
        <v>1982040</v>
      </c>
      <c r="AG117" s="1009"/>
      <c r="AH117" s="1009"/>
      <c r="AI117" s="1009"/>
      <c r="AJ117" s="1010"/>
      <c r="AK117" s="1011">
        <v>2082337</v>
      </c>
      <c r="AL117" s="1009"/>
      <c r="AM117" s="1009"/>
      <c r="AN117" s="1009"/>
      <c r="AO117" s="1010"/>
      <c r="AP117" s="1012"/>
      <c r="AQ117" s="1013"/>
      <c r="AR117" s="1013"/>
      <c r="AS117" s="1013"/>
      <c r="AT117" s="1014"/>
      <c r="AU117" s="932"/>
      <c r="AV117" s="933"/>
      <c r="AW117" s="933"/>
      <c r="AX117" s="933"/>
      <c r="AY117" s="933"/>
      <c r="AZ117" s="999" t="s">
        <v>446</v>
      </c>
      <c r="BA117" s="1000"/>
      <c r="BB117" s="1000"/>
      <c r="BC117" s="1000"/>
      <c r="BD117" s="1000"/>
      <c r="BE117" s="1000"/>
      <c r="BF117" s="1000"/>
      <c r="BG117" s="1000"/>
      <c r="BH117" s="1000"/>
      <c r="BI117" s="1000"/>
      <c r="BJ117" s="1000"/>
      <c r="BK117" s="1000"/>
      <c r="BL117" s="1000"/>
      <c r="BM117" s="1000"/>
      <c r="BN117" s="1000"/>
      <c r="BO117" s="1000"/>
      <c r="BP117" s="1001"/>
      <c r="BQ117" s="951" t="s">
        <v>120</v>
      </c>
      <c r="BR117" s="952"/>
      <c r="BS117" s="952"/>
      <c r="BT117" s="952"/>
      <c r="BU117" s="952"/>
      <c r="BV117" s="952" t="s">
        <v>120</v>
      </c>
      <c r="BW117" s="952"/>
      <c r="BX117" s="952"/>
      <c r="BY117" s="952"/>
      <c r="BZ117" s="952"/>
      <c r="CA117" s="952" t="s">
        <v>120</v>
      </c>
      <c r="CB117" s="952"/>
      <c r="CC117" s="952"/>
      <c r="CD117" s="952"/>
      <c r="CE117" s="952"/>
      <c r="CF117" s="946" t="s">
        <v>120</v>
      </c>
      <c r="CG117" s="947"/>
      <c r="CH117" s="947"/>
      <c r="CI117" s="947"/>
      <c r="CJ117" s="947"/>
      <c r="CK117" s="977"/>
      <c r="CL117" s="978"/>
      <c r="CM117" s="948" t="s">
        <v>447</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120</v>
      </c>
      <c r="DH117" s="991"/>
      <c r="DI117" s="991"/>
      <c r="DJ117" s="991"/>
      <c r="DK117" s="992"/>
      <c r="DL117" s="993" t="s">
        <v>120</v>
      </c>
      <c r="DM117" s="991"/>
      <c r="DN117" s="991"/>
      <c r="DO117" s="991"/>
      <c r="DP117" s="992"/>
      <c r="DQ117" s="993" t="s">
        <v>120</v>
      </c>
      <c r="DR117" s="991"/>
      <c r="DS117" s="991"/>
      <c r="DT117" s="991"/>
      <c r="DU117" s="992"/>
      <c r="DV117" s="994" t="s">
        <v>120</v>
      </c>
      <c r="DW117" s="995"/>
      <c r="DX117" s="995"/>
      <c r="DY117" s="995"/>
      <c r="DZ117" s="996"/>
    </row>
    <row r="118" spans="1:130" s="226" customFormat="1" ht="26.25" customHeight="1">
      <c r="A118" s="936" t="s">
        <v>421</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419</v>
      </c>
      <c r="AB118" s="917"/>
      <c r="AC118" s="917"/>
      <c r="AD118" s="917"/>
      <c r="AE118" s="918"/>
      <c r="AF118" s="916" t="s">
        <v>299</v>
      </c>
      <c r="AG118" s="917"/>
      <c r="AH118" s="917"/>
      <c r="AI118" s="917"/>
      <c r="AJ118" s="918"/>
      <c r="AK118" s="916" t="s">
        <v>298</v>
      </c>
      <c r="AL118" s="917"/>
      <c r="AM118" s="917"/>
      <c r="AN118" s="917"/>
      <c r="AO118" s="918"/>
      <c r="AP118" s="1003" t="s">
        <v>420</v>
      </c>
      <c r="AQ118" s="1004"/>
      <c r="AR118" s="1004"/>
      <c r="AS118" s="1004"/>
      <c r="AT118" s="1005"/>
      <c r="AU118" s="932"/>
      <c r="AV118" s="933"/>
      <c r="AW118" s="933"/>
      <c r="AX118" s="933"/>
      <c r="AY118" s="933"/>
      <c r="AZ118" s="1006" t="s">
        <v>448</v>
      </c>
      <c r="BA118" s="997"/>
      <c r="BB118" s="997"/>
      <c r="BC118" s="997"/>
      <c r="BD118" s="997"/>
      <c r="BE118" s="997"/>
      <c r="BF118" s="997"/>
      <c r="BG118" s="997"/>
      <c r="BH118" s="997"/>
      <c r="BI118" s="997"/>
      <c r="BJ118" s="997"/>
      <c r="BK118" s="997"/>
      <c r="BL118" s="997"/>
      <c r="BM118" s="997"/>
      <c r="BN118" s="997"/>
      <c r="BO118" s="997"/>
      <c r="BP118" s="998"/>
      <c r="BQ118" s="1029" t="s">
        <v>120</v>
      </c>
      <c r="BR118" s="1030"/>
      <c r="BS118" s="1030"/>
      <c r="BT118" s="1030"/>
      <c r="BU118" s="1030"/>
      <c r="BV118" s="1030" t="s">
        <v>120</v>
      </c>
      <c r="BW118" s="1030"/>
      <c r="BX118" s="1030"/>
      <c r="BY118" s="1030"/>
      <c r="BZ118" s="1030"/>
      <c r="CA118" s="1030" t="s">
        <v>120</v>
      </c>
      <c r="CB118" s="1030"/>
      <c r="CC118" s="1030"/>
      <c r="CD118" s="1030"/>
      <c r="CE118" s="1030"/>
      <c r="CF118" s="946" t="s">
        <v>120</v>
      </c>
      <c r="CG118" s="947"/>
      <c r="CH118" s="947"/>
      <c r="CI118" s="947"/>
      <c r="CJ118" s="947"/>
      <c r="CK118" s="977"/>
      <c r="CL118" s="978"/>
      <c r="CM118" s="948" t="s">
        <v>449</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120</v>
      </c>
      <c r="DH118" s="991"/>
      <c r="DI118" s="991"/>
      <c r="DJ118" s="991"/>
      <c r="DK118" s="992"/>
      <c r="DL118" s="993" t="s">
        <v>120</v>
      </c>
      <c r="DM118" s="991"/>
      <c r="DN118" s="991"/>
      <c r="DO118" s="991"/>
      <c r="DP118" s="992"/>
      <c r="DQ118" s="993" t="s">
        <v>120</v>
      </c>
      <c r="DR118" s="991"/>
      <c r="DS118" s="991"/>
      <c r="DT118" s="991"/>
      <c r="DU118" s="992"/>
      <c r="DV118" s="994" t="s">
        <v>120</v>
      </c>
      <c r="DW118" s="995"/>
      <c r="DX118" s="995"/>
      <c r="DY118" s="995"/>
      <c r="DZ118" s="996"/>
    </row>
    <row r="119" spans="1:130" s="226" customFormat="1" ht="26.25" customHeight="1">
      <c r="A119" s="1090" t="s">
        <v>424</v>
      </c>
      <c r="B119" s="976"/>
      <c r="C119" s="955" t="s">
        <v>425</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120</v>
      </c>
      <c r="AB119" s="924"/>
      <c r="AC119" s="924"/>
      <c r="AD119" s="924"/>
      <c r="AE119" s="925"/>
      <c r="AF119" s="926" t="s">
        <v>120</v>
      </c>
      <c r="AG119" s="924"/>
      <c r="AH119" s="924"/>
      <c r="AI119" s="924"/>
      <c r="AJ119" s="925"/>
      <c r="AK119" s="926" t="s">
        <v>120</v>
      </c>
      <c r="AL119" s="924"/>
      <c r="AM119" s="924"/>
      <c r="AN119" s="924"/>
      <c r="AO119" s="925"/>
      <c r="AP119" s="927" t="s">
        <v>120</v>
      </c>
      <c r="AQ119" s="928"/>
      <c r="AR119" s="928"/>
      <c r="AS119" s="928"/>
      <c r="AT119" s="929"/>
      <c r="AU119" s="934"/>
      <c r="AV119" s="935"/>
      <c r="AW119" s="935"/>
      <c r="AX119" s="935"/>
      <c r="AY119" s="935"/>
      <c r="AZ119" s="257" t="s">
        <v>180</v>
      </c>
      <c r="BA119" s="257"/>
      <c r="BB119" s="257"/>
      <c r="BC119" s="257"/>
      <c r="BD119" s="257"/>
      <c r="BE119" s="257"/>
      <c r="BF119" s="257"/>
      <c r="BG119" s="257"/>
      <c r="BH119" s="257"/>
      <c r="BI119" s="257"/>
      <c r="BJ119" s="257"/>
      <c r="BK119" s="257"/>
      <c r="BL119" s="257"/>
      <c r="BM119" s="257"/>
      <c r="BN119" s="257"/>
      <c r="BO119" s="1007" t="s">
        <v>450</v>
      </c>
      <c r="BP119" s="1038"/>
      <c r="BQ119" s="1029">
        <v>29564120</v>
      </c>
      <c r="BR119" s="1030"/>
      <c r="BS119" s="1030"/>
      <c r="BT119" s="1030"/>
      <c r="BU119" s="1030"/>
      <c r="BV119" s="1030">
        <v>30182930</v>
      </c>
      <c r="BW119" s="1030"/>
      <c r="BX119" s="1030"/>
      <c r="BY119" s="1030"/>
      <c r="BZ119" s="1030"/>
      <c r="CA119" s="1030">
        <v>30259132</v>
      </c>
      <c r="CB119" s="1030"/>
      <c r="CC119" s="1030"/>
      <c r="CD119" s="1030"/>
      <c r="CE119" s="1030"/>
      <c r="CF119" s="1031"/>
      <c r="CG119" s="1032"/>
      <c r="CH119" s="1032"/>
      <c r="CI119" s="1032"/>
      <c r="CJ119" s="1033"/>
      <c r="CK119" s="979"/>
      <c r="CL119" s="980"/>
      <c r="CM119" s="1034" t="s">
        <v>451</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v>131816</v>
      </c>
      <c r="DH119" s="1016"/>
      <c r="DI119" s="1016"/>
      <c r="DJ119" s="1016"/>
      <c r="DK119" s="1017"/>
      <c r="DL119" s="1015">
        <v>99742</v>
      </c>
      <c r="DM119" s="1016"/>
      <c r="DN119" s="1016"/>
      <c r="DO119" s="1016"/>
      <c r="DP119" s="1017"/>
      <c r="DQ119" s="1015">
        <v>70850</v>
      </c>
      <c r="DR119" s="1016"/>
      <c r="DS119" s="1016"/>
      <c r="DT119" s="1016"/>
      <c r="DU119" s="1017"/>
      <c r="DV119" s="1018">
        <v>0.8</v>
      </c>
      <c r="DW119" s="1019"/>
      <c r="DX119" s="1019"/>
      <c r="DY119" s="1019"/>
      <c r="DZ119" s="1020"/>
    </row>
    <row r="120" spans="1:130" s="226" customFormat="1" ht="26.25" customHeight="1">
      <c r="A120" s="1091"/>
      <c r="B120" s="978"/>
      <c r="C120" s="948" t="s">
        <v>428</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120</v>
      </c>
      <c r="AB120" s="991"/>
      <c r="AC120" s="991"/>
      <c r="AD120" s="991"/>
      <c r="AE120" s="992"/>
      <c r="AF120" s="993" t="s">
        <v>120</v>
      </c>
      <c r="AG120" s="991"/>
      <c r="AH120" s="991"/>
      <c r="AI120" s="991"/>
      <c r="AJ120" s="992"/>
      <c r="AK120" s="993" t="s">
        <v>120</v>
      </c>
      <c r="AL120" s="991"/>
      <c r="AM120" s="991"/>
      <c r="AN120" s="991"/>
      <c r="AO120" s="992"/>
      <c r="AP120" s="994" t="s">
        <v>120</v>
      </c>
      <c r="AQ120" s="995"/>
      <c r="AR120" s="995"/>
      <c r="AS120" s="995"/>
      <c r="AT120" s="996"/>
      <c r="AU120" s="1021" t="s">
        <v>452</v>
      </c>
      <c r="AV120" s="1022"/>
      <c r="AW120" s="1022"/>
      <c r="AX120" s="1022"/>
      <c r="AY120" s="1023"/>
      <c r="AZ120" s="972" t="s">
        <v>453</v>
      </c>
      <c r="BA120" s="921"/>
      <c r="BB120" s="921"/>
      <c r="BC120" s="921"/>
      <c r="BD120" s="921"/>
      <c r="BE120" s="921"/>
      <c r="BF120" s="921"/>
      <c r="BG120" s="921"/>
      <c r="BH120" s="921"/>
      <c r="BI120" s="921"/>
      <c r="BJ120" s="921"/>
      <c r="BK120" s="921"/>
      <c r="BL120" s="921"/>
      <c r="BM120" s="921"/>
      <c r="BN120" s="921"/>
      <c r="BO120" s="921"/>
      <c r="BP120" s="922"/>
      <c r="BQ120" s="958">
        <v>3897463</v>
      </c>
      <c r="BR120" s="959"/>
      <c r="BS120" s="959"/>
      <c r="BT120" s="959"/>
      <c r="BU120" s="959"/>
      <c r="BV120" s="959">
        <v>3721899</v>
      </c>
      <c r="BW120" s="959"/>
      <c r="BX120" s="959"/>
      <c r="BY120" s="959"/>
      <c r="BZ120" s="959"/>
      <c r="CA120" s="959">
        <v>3683430</v>
      </c>
      <c r="CB120" s="959"/>
      <c r="CC120" s="959"/>
      <c r="CD120" s="959"/>
      <c r="CE120" s="959"/>
      <c r="CF120" s="973">
        <v>41.8</v>
      </c>
      <c r="CG120" s="974"/>
      <c r="CH120" s="974"/>
      <c r="CI120" s="974"/>
      <c r="CJ120" s="974"/>
      <c r="CK120" s="1039" t="s">
        <v>454</v>
      </c>
      <c r="CL120" s="1040"/>
      <c r="CM120" s="1040"/>
      <c r="CN120" s="1040"/>
      <c r="CO120" s="1041"/>
      <c r="CP120" s="1047" t="s">
        <v>455</v>
      </c>
      <c r="CQ120" s="1048"/>
      <c r="CR120" s="1048"/>
      <c r="CS120" s="1048"/>
      <c r="CT120" s="1048"/>
      <c r="CU120" s="1048"/>
      <c r="CV120" s="1048"/>
      <c r="CW120" s="1048"/>
      <c r="CX120" s="1048"/>
      <c r="CY120" s="1048"/>
      <c r="CZ120" s="1048"/>
      <c r="DA120" s="1048"/>
      <c r="DB120" s="1048"/>
      <c r="DC120" s="1048"/>
      <c r="DD120" s="1048"/>
      <c r="DE120" s="1048"/>
      <c r="DF120" s="1049"/>
      <c r="DG120" s="958">
        <v>3650078</v>
      </c>
      <c r="DH120" s="959"/>
      <c r="DI120" s="959"/>
      <c r="DJ120" s="959"/>
      <c r="DK120" s="959"/>
      <c r="DL120" s="959">
        <v>3546850</v>
      </c>
      <c r="DM120" s="959"/>
      <c r="DN120" s="959"/>
      <c r="DO120" s="959"/>
      <c r="DP120" s="959"/>
      <c r="DQ120" s="959">
        <v>3396184</v>
      </c>
      <c r="DR120" s="959"/>
      <c r="DS120" s="959"/>
      <c r="DT120" s="959"/>
      <c r="DU120" s="959"/>
      <c r="DV120" s="960">
        <v>38.5</v>
      </c>
      <c r="DW120" s="960"/>
      <c r="DX120" s="960"/>
      <c r="DY120" s="960"/>
      <c r="DZ120" s="961"/>
    </row>
    <row r="121" spans="1:130" s="226" customFormat="1" ht="26.25" customHeight="1">
      <c r="A121" s="1091"/>
      <c r="B121" s="978"/>
      <c r="C121" s="999" t="s">
        <v>456</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t="s">
        <v>120</v>
      </c>
      <c r="AB121" s="991"/>
      <c r="AC121" s="991"/>
      <c r="AD121" s="991"/>
      <c r="AE121" s="992"/>
      <c r="AF121" s="993" t="s">
        <v>120</v>
      </c>
      <c r="AG121" s="991"/>
      <c r="AH121" s="991"/>
      <c r="AI121" s="991"/>
      <c r="AJ121" s="992"/>
      <c r="AK121" s="993" t="s">
        <v>120</v>
      </c>
      <c r="AL121" s="991"/>
      <c r="AM121" s="991"/>
      <c r="AN121" s="991"/>
      <c r="AO121" s="992"/>
      <c r="AP121" s="994" t="s">
        <v>120</v>
      </c>
      <c r="AQ121" s="995"/>
      <c r="AR121" s="995"/>
      <c r="AS121" s="995"/>
      <c r="AT121" s="996"/>
      <c r="AU121" s="1024"/>
      <c r="AV121" s="1025"/>
      <c r="AW121" s="1025"/>
      <c r="AX121" s="1025"/>
      <c r="AY121" s="1026"/>
      <c r="AZ121" s="981" t="s">
        <v>457</v>
      </c>
      <c r="BA121" s="982"/>
      <c r="BB121" s="982"/>
      <c r="BC121" s="982"/>
      <c r="BD121" s="982"/>
      <c r="BE121" s="982"/>
      <c r="BF121" s="982"/>
      <c r="BG121" s="982"/>
      <c r="BH121" s="982"/>
      <c r="BI121" s="982"/>
      <c r="BJ121" s="982"/>
      <c r="BK121" s="982"/>
      <c r="BL121" s="982"/>
      <c r="BM121" s="982"/>
      <c r="BN121" s="982"/>
      <c r="BO121" s="982"/>
      <c r="BP121" s="983"/>
      <c r="BQ121" s="951">
        <v>2460955</v>
      </c>
      <c r="BR121" s="952"/>
      <c r="BS121" s="952"/>
      <c r="BT121" s="952"/>
      <c r="BU121" s="952"/>
      <c r="BV121" s="952">
        <v>2385335</v>
      </c>
      <c r="BW121" s="952"/>
      <c r="BX121" s="952"/>
      <c r="BY121" s="952"/>
      <c r="BZ121" s="952"/>
      <c r="CA121" s="952">
        <v>2445689</v>
      </c>
      <c r="CB121" s="952"/>
      <c r="CC121" s="952"/>
      <c r="CD121" s="952"/>
      <c r="CE121" s="952"/>
      <c r="CF121" s="946">
        <v>27.7</v>
      </c>
      <c r="CG121" s="947"/>
      <c r="CH121" s="947"/>
      <c r="CI121" s="947"/>
      <c r="CJ121" s="947"/>
      <c r="CK121" s="1042"/>
      <c r="CL121" s="1043"/>
      <c r="CM121" s="1043"/>
      <c r="CN121" s="1043"/>
      <c r="CO121" s="1044"/>
      <c r="CP121" s="1052" t="s">
        <v>401</v>
      </c>
      <c r="CQ121" s="1053"/>
      <c r="CR121" s="1053"/>
      <c r="CS121" s="1053"/>
      <c r="CT121" s="1053"/>
      <c r="CU121" s="1053"/>
      <c r="CV121" s="1053"/>
      <c r="CW121" s="1053"/>
      <c r="CX121" s="1053"/>
      <c r="CY121" s="1053"/>
      <c r="CZ121" s="1053"/>
      <c r="DA121" s="1053"/>
      <c r="DB121" s="1053"/>
      <c r="DC121" s="1053"/>
      <c r="DD121" s="1053"/>
      <c r="DE121" s="1053"/>
      <c r="DF121" s="1054"/>
      <c r="DG121" s="951">
        <v>2434483</v>
      </c>
      <c r="DH121" s="952"/>
      <c r="DI121" s="952"/>
      <c r="DJ121" s="952"/>
      <c r="DK121" s="952"/>
      <c r="DL121" s="952">
        <v>2528434</v>
      </c>
      <c r="DM121" s="952"/>
      <c r="DN121" s="952"/>
      <c r="DO121" s="952"/>
      <c r="DP121" s="952"/>
      <c r="DQ121" s="952">
        <v>2349252</v>
      </c>
      <c r="DR121" s="952"/>
      <c r="DS121" s="952"/>
      <c r="DT121" s="952"/>
      <c r="DU121" s="952"/>
      <c r="DV121" s="953">
        <v>26.6</v>
      </c>
      <c r="DW121" s="953"/>
      <c r="DX121" s="953"/>
      <c r="DY121" s="953"/>
      <c r="DZ121" s="954"/>
    </row>
    <row r="122" spans="1:130" s="226" customFormat="1" ht="26.25" customHeight="1">
      <c r="A122" s="1091"/>
      <c r="B122" s="978"/>
      <c r="C122" s="948" t="s">
        <v>438</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120</v>
      </c>
      <c r="AB122" s="991"/>
      <c r="AC122" s="991"/>
      <c r="AD122" s="991"/>
      <c r="AE122" s="992"/>
      <c r="AF122" s="993" t="s">
        <v>120</v>
      </c>
      <c r="AG122" s="991"/>
      <c r="AH122" s="991"/>
      <c r="AI122" s="991"/>
      <c r="AJ122" s="992"/>
      <c r="AK122" s="993" t="s">
        <v>120</v>
      </c>
      <c r="AL122" s="991"/>
      <c r="AM122" s="991"/>
      <c r="AN122" s="991"/>
      <c r="AO122" s="992"/>
      <c r="AP122" s="994" t="s">
        <v>120</v>
      </c>
      <c r="AQ122" s="995"/>
      <c r="AR122" s="995"/>
      <c r="AS122" s="995"/>
      <c r="AT122" s="996"/>
      <c r="AU122" s="1024"/>
      <c r="AV122" s="1025"/>
      <c r="AW122" s="1025"/>
      <c r="AX122" s="1025"/>
      <c r="AY122" s="1026"/>
      <c r="AZ122" s="1006" t="s">
        <v>458</v>
      </c>
      <c r="BA122" s="997"/>
      <c r="BB122" s="997"/>
      <c r="BC122" s="997"/>
      <c r="BD122" s="997"/>
      <c r="BE122" s="997"/>
      <c r="BF122" s="997"/>
      <c r="BG122" s="997"/>
      <c r="BH122" s="997"/>
      <c r="BI122" s="997"/>
      <c r="BJ122" s="997"/>
      <c r="BK122" s="997"/>
      <c r="BL122" s="997"/>
      <c r="BM122" s="997"/>
      <c r="BN122" s="997"/>
      <c r="BO122" s="997"/>
      <c r="BP122" s="998"/>
      <c r="BQ122" s="1029">
        <v>14619248</v>
      </c>
      <c r="BR122" s="1030"/>
      <c r="BS122" s="1030"/>
      <c r="BT122" s="1030"/>
      <c r="BU122" s="1030"/>
      <c r="BV122" s="1030">
        <v>14945200</v>
      </c>
      <c r="BW122" s="1030"/>
      <c r="BX122" s="1030"/>
      <c r="BY122" s="1030"/>
      <c r="BZ122" s="1030"/>
      <c r="CA122" s="1030">
        <v>14845183</v>
      </c>
      <c r="CB122" s="1030"/>
      <c r="CC122" s="1030"/>
      <c r="CD122" s="1030"/>
      <c r="CE122" s="1030"/>
      <c r="CF122" s="1050">
        <v>168.3</v>
      </c>
      <c r="CG122" s="1051"/>
      <c r="CH122" s="1051"/>
      <c r="CI122" s="1051"/>
      <c r="CJ122" s="1051"/>
      <c r="CK122" s="1042"/>
      <c r="CL122" s="1043"/>
      <c r="CM122" s="1043"/>
      <c r="CN122" s="1043"/>
      <c r="CO122" s="1044"/>
      <c r="CP122" s="1052" t="s">
        <v>404</v>
      </c>
      <c r="CQ122" s="1053"/>
      <c r="CR122" s="1053"/>
      <c r="CS122" s="1053"/>
      <c r="CT122" s="1053"/>
      <c r="CU122" s="1053"/>
      <c r="CV122" s="1053"/>
      <c r="CW122" s="1053"/>
      <c r="CX122" s="1053"/>
      <c r="CY122" s="1053"/>
      <c r="CZ122" s="1053"/>
      <c r="DA122" s="1053"/>
      <c r="DB122" s="1053"/>
      <c r="DC122" s="1053"/>
      <c r="DD122" s="1053"/>
      <c r="DE122" s="1053"/>
      <c r="DF122" s="1054"/>
      <c r="DG122" s="951">
        <v>216988</v>
      </c>
      <c r="DH122" s="952"/>
      <c r="DI122" s="952"/>
      <c r="DJ122" s="952"/>
      <c r="DK122" s="952"/>
      <c r="DL122" s="952">
        <v>200226</v>
      </c>
      <c r="DM122" s="952"/>
      <c r="DN122" s="952"/>
      <c r="DO122" s="952"/>
      <c r="DP122" s="952"/>
      <c r="DQ122" s="952">
        <v>182694</v>
      </c>
      <c r="DR122" s="952"/>
      <c r="DS122" s="952"/>
      <c r="DT122" s="952"/>
      <c r="DU122" s="952"/>
      <c r="DV122" s="953">
        <v>2.1</v>
      </c>
      <c r="DW122" s="953"/>
      <c r="DX122" s="953"/>
      <c r="DY122" s="953"/>
      <c r="DZ122" s="954"/>
    </row>
    <row r="123" spans="1:130" s="226" customFormat="1" ht="26.25" customHeight="1">
      <c r="A123" s="1091"/>
      <c r="B123" s="978"/>
      <c r="C123" s="948" t="s">
        <v>444</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t="s">
        <v>120</v>
      </c>
      <c r="AB123" s="991"/>
      <c r="AC123" s="991"/>
      <c r="AD123" s="991"/>
      <c r="AE123" s="992"/>
      <c r="AF123" s="993" t="s">
        <v>120</v>
      </c>
      <c r="AG123" s="991"/>
      <c r="AH123" s="991"/>
      <c r="AI123" s="991"/>
      <c r="AJ123" s="992"/>
      <c r="AK123" s="993" t="s">
        <v>120</v>
      </c>
      <c r="AL123" s="991"/>
      <c r="AM123" s="991"/>
      <c r="AN123" s="991"/>
      <c r="AO123" s="992"/>
      <c r="AP123" s="994" t="s">
        <v>120</v>
      </c>
      <c r="AQ123" s="995"/>
      <c r="AR123" s="995"/>
      <c r="AS123" s="995"/>
      <c r="AT123" s="996"/>
      <c r="AU123" s="1027"/>
      <c r="AV123" s="1028"/>
      <c r="AW123" s="1028"/>
      <c r="AX123" s="1028"/>
      <c r="AY123" s="1028"/>
      <c r="AZ123" s="257" t="s">
        <v>180</v>
      </c>
      <c r="BA123" s="257"/>
      <c r="BB123" s="257"/>
      <c r="BC123" s="257"/>
      <c r="BD123" s="257"/>
      <c r="BE123" s="257"/>
      <c r="BF123" s="257"/>
      <c r="BG123" s="257"/>
      <c r="BH123" s="257"/>
      <c r="BI123" s="257"/>
      <c r="BJ123" s="257"/>
      <c r="BK123" s="257"/>
      <c r="BL123" s="257"/>
      <c r="BM123" s="257"/>
      <c r="BN123" s="257"/>
      <c r="BO123" s="1007" t="s">
        <v>459</v>
      </c>
      <c r="BP123" s="1038"/>
      <c r="BQ123" s="1097">
        <v>20977666</v>
      </c>
      <c r="BR123" s="1098"/>
      <c r="BS123" s="1098"/>
      <c r="BT123" s="1098"/>
      <c r="BU123" s="1098"/>
      <c r="BV123" s="1098">
        <v>21052434</v>
      </c>
      <c r="BW123" s="1098"/>
      <c r="BX123" s="1098"/>
      <c r="BY123" s="1098"/>
      <c r="BZ123" s="1098"/>
      <c r="CA123" s="1098">
        <v>20974302</v>
      </c>
      <c r="CB123" s="1098"/>
      <c r="CC123" s="1098"/>
      <c r="CD123" s="1098"/>
      <c r="CE123" s="1098"/>
      <c r="CF123" s="1031"/>
      <c r="CG123" s="1032"/>
      <c r="CH123" s="1032"/>
      <c r="CI123" s="1032"/>
      <c r="CJ123" s="1033"/>
      <c r="CK123" s="1042"/>
      <c r="CL123" s="1043"/>
      <c r="CM123" s="1043"/>
      <c r="CN123" s="1043"/>
      <c r="CO123" s="1044"/>
      <c r="CP123" s="1052" t="s">
        <v>398</v>
      </c>
      <c r="CQ123" s="1053"/>
      <c r="CR123" s="1053"/>
      <c r="CS123" s="1053"/>
      <c r="CT123" s="1053"/>
      <c r="CU123" s="1053"/>
      <c r="CV123" s="1053"/>
      <c r="CW123" s="1053"/>
      <c r="CX123" s="1053"/>
      <c r="CY123" s="1053"/>
      <c r="CZ123" s="1053"/>
      <c r="DA123" s="1053"/>
      <c r="DB123" s="1053"/>
      <c r="DC123" s="1053"/>
      <c r="DD123" s="1053"/>
      <c r="DE123" s="1053"/>
      <c r="DF123" s="1054"/>
      <c r="DG123" s="990">
        <v>110609</v>
      </c>
      <c r="DH123" s="991"/>
      <c r="DI123" s="991"/>
      <c r="DJ123" s="991"/>
      <c r="DK123" s="992"/>
      <c r="DL123" s="993">
        <v>117279</v>
      </c>
      <c r="DM123" s="991"/>
      <c r="DN123" s="991"/>
      <c r="DO123" s="991"/>
      <c r="DP123" s="992"/>
      <c r="DQ123" s="993">
        <v>33056</v>
      </c>
      <c r="DR123" s="991"/>
      <c r="DS123" s="991"/>
      <c r="DT123" s="991"/>
      <c r="DU123" s="992"/>
      <c r="DV123" s="994">
        <v>0.4</v>
      </c>
      <c r="DW123" s="995"/>
      <c r="DX123" s="995"/>
      <c r="DY123" s="995"/>
      <c r="DZ123" s="996"/>
    </row>
    <row r="124" spans="1:130" s="226" customFormat="1" ht="26.25" customHeight="1" thickBot="1">
      <c r="A124" s="1091"/>
      <c r="B124" s="978"/>
      <c r="C124" s="948" t="s">
        <v>447</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120</v>
      </c>
      <c r="AB124" s="991"/>
      <c r="AC124" s="991"/>
      <c r="AD124" s="991"/>
      <c r="AE124" s="992"/>
      <c r="AF124" s="993" t="s">
        <v>120</v>
      </c>
      <c r="AG124" s="991"/>
      <c r="AH124" s="991"/>
      <c r="AI124" s="991"/>
      <c r="AJ124" s="992"/>
      <c r="AK124" s="993" t="s">
        <v>120</v>
      </c>
      <c r="AL124" s="991"/>
      <c r="AM124" s="991"/>
      <c r="AN124" s="991"/>
      <c r="AO124" s="992"/>
      <c r="AP124" s="994" t="s">
        <v>120</v>
      </c>
      <c r="AQ124" s="995"/>
      <c r="AR124" s="995"/>
      <c r="AS124" s="995"/>
      <c r="AT124" s="996"/>
      <c r="AU124" s="1093" t="s">
        <v>460</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v>95.2</v>
      </c>
      <c r="BR124" s="1060"/>
      <c r="BS124" s="1060"/>
      <c r="BT124" s="1060"/>
      <c r="BU124" s="1060"/>
      <c r="BV124" s="1060">
        <v>102.7</v>
      </c>
      <c r="BW124" s="1060"/>
      <c r="BX124" s="1060"/>
      <c r="BY124" s="1060"/>
      <c r="BZ124" s="1060"/>
      <c r="CA124" s="1060">
        <v>105.2</v>
      </c>
      <c r="CB124" s="1060"/>
      <c r="CC124" s="1060"/>
      <c r="CD124" s="1060"/>
      <c r="CE124" s="1060"/>
      <c r="CF124" s="1061"/>
      <c r="CG124" s="1062"/>
      <c r="CH124" s="1062"/>
      <c r="CI124" s="1062"/>
      <c r="CJ124" s="1063"/>
      <c r="CK124" s="1045"/>
      <c r="CL124" s="1045"/>
      <c r="CM124" s="1045"/>
      <c r="CN124" s="1045"/>
      <c r="CO124" s="1046"/>
      <c r="CP124" s="1052" t="s">
        <v>461</v>
      </c>
      <c r="CQ124" s="1053"/>
      <c r="CR124" s="1053"/>
      <c r="CS124" s="1053"/>
      <c r="CT124" s="1053"/>
      <c r="CU124" s="1053"/>
      <c r="CV124" s="1053"/>
      <c r="CW124" s="1053"/>
      <c r="CX124" s="1053"/>
      <c r="CY124" s="1053"/>
      <c r="CZ124" s="1053"/>
      <c r="DA124" s="1053"/>
      <c r="DB124" s="1053"/>
      <c r="DC124" s="1053"/>
      <c r="DD124" s="1053"/>
      <c r="DE124" s="1053"/>
      <c r="DF124" s="1054"/>
      <c r="DG124" s="1037" t="s">
        <v>120</v>
      </c>
      <c r="DH124" s="1016"/>
      <c r="DI124" s="1016"/>
      <c r="DJ124" s="1016"/>
      <c r="DK124" s="1017"/>
      <c r="DL124" s="1015" t="s">
        <v>120</v>
      </c>
      <c r="DM124" s="1016"/>
      <c r="DN124" s="1016"/>
      <c r="DO124" s="1016"/>
      <c r="DP124" s="1017"/>
      <c r="DQ124" s="1015" t="s">
        <v>120</v>
      </c>
      <c r="DR124" s="1016"/>
      <c r="DS124" s="1016"/>
      <c r="DT124" s="1016"/>
      <c r="DU124" s="1017"/>
      <c r="DV124" s="1018" t="s">
        <v>120</v>
      </c>
      <c r="DW124" s="1019"/>
      <c r="DX124" s="1019"/>
      <c r="DY124" s="1019"/>
      <c r="DZ124" s="1020"/>
    </row>
    <row r="125" spans="1:130" s="226" customFormat="1" ht="26.25" customHeight="1">
      <c r="A125" s="1091"/>
      <c r="B125" s="978"/>
      <c r="C125" s="948" t="s">
        <v>449</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120</v>
      </c>
      <c r="AB125" s="991"/>
      <c r="AC125" s="991"/>
      <c r="AD125" s="991"/>
      <c r="AE125" s="992"/>
      <c r="AF125" s="993" t="s">
        <v>120</v>
      </c>
      <c r="AG125" s="991"/>
      <c r="AH125" s="991"/>
      <c r="AI125" s="991"/>
      <c r="AJ125" s="992"/>
      <c r="AK125" s="993" t="s">
        <v>120</v>
      </c>
      <c r="AL125" s="991"/>
      <c r="AM125" s="991"/>
      <c r="AN125" s="991"/>
      <c r="AO125" s="992"/>
      <c r="AP125" s="994" t="s">
        <v>120</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462</v>
      </c>
      <c r="CL125" s="1040"/>
      <c r="CM125" s="1040"/>
      <c r="CN125" s="1040"/>
      <c r="CO125" s="1041"/>
      <c r="CP125" s="972" t="s">
        <v>463</v>
      </c>
      <c r="CQ125" s="921"/>
      <c r="CR125" s="921"/>
      <c r="CS125" s="921"/>
      <c r="CT125" s="921"/>
      <c r="CU125" s="921"/>
      <c r="CV125" s="921"/>
      <c r="CW125" s="921"/>
      <c r="CX125" s="921"/>
      <c r="CY125" s="921"/>
      <c r="CZ125" s="921"/>
      <c r="DA125" s="921"/>
      <c r="DB125" s="921"/>
      <c r="DC125" s="921"/>
      <c r="DD125" s="921"/>
      <c r="DE125" s="921"/>
      <c r="DF125" s="922"/>
      <c r="DG125" s="958" t="s">
        <v>120</v>
      </c>
      <c r="DH125" s="959"/>
      <c r="DI125" s="959"/>
      <c r="DJ125" s="959"/>
      <c r="DK125" s="959"/>
      <c r="DL125" s="959" t="s">
        <v>120</v>
      </c>
      <c r="DM125" s="959"/>
      <c r="DN125" s="959"/>
      <c r="DO125" s="959"/>
      <c r="DP125" s="959"/>
      <c r="DQ125" s="959" t="s">
        <v>120</v>
      </c>
      <c r="DR125" s="959"/>
      <c r="DS125" s="959"/>
      <c r="DT125" s="959"/>
      <c r="DU125" s="959"/>
      <c r="DV125" s="960" t="s">
        <v>120</v>
      </c>
      <c r="DW125" s="960"/>
      <c r="DX125" s="960"/>
      <c r="DY125" s="960"/>
      <c r="DZ125" s="961"/>
    </row>
    <row r="126" spans="1:130" s="226" customFormat="1" ht="26.25" customHeight="1" thickBot="1">
      <c r="A126" s="1091"/>
      <c r="B126" s="978"/>
      <c r="C126" s="948" t="s">
        <v>451</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v>25934</v>
      </c>
      <c r="AB126" s="991"/>
      <c r="AC126" s="991"/>
      <c r="AD126" s="991"/>
      <c r="AE126" s="992"/>
      <c r="AF126" s="993">
        <v>31848</v>
      </c>
      <c r="AG126" s="991"/>
      <c r="AH126" s="991"/>
      <c r="AI126" s="991"/>
      <c r="AJ126" s="992"/>
      <c r="AK126" s="993">
        <v>28892</v>
      </c>
      <c r="AL126" s="991"/>
      <c r="AM126" s="991"/>
      <c r="AN126" s="991"/>
      <c r="AO126" s="992"/>
      <c r="AP126" s="994">
        <v>0.3</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464</v>
      </c>
      <c r="CQ126" s="982"/>
      <c r="CR126" s="982"/>
      <c r="CS126" s="982"/>
      <c r="CT126" s="982"/>
      <c r="CU126" s="982"/>
      <c r="CV126" s="982"/>
      <c r="CW126" s="982"/>
      <c r="CX126" s="982"/>
      <c r="CY126" s="982"/>
      <c r="CZ126" s="982"/>
      <c r="DA126" s="982"/>
      <c r="DB126" s="982"/>
      <c r="DC126" s="982"/>
      <c r="DD126" s="982"/>
      <c r="DE126" s="982"/>
      <c r="DF126" s="983"/>
      <c r="DG126" s="951" t="s">
        <v>120</v>
      </c>
      <c r="DH126" s="952"/>
      <c r="DI126" s="952"/>
      <c r="DJ126" s="952"/>
      <c r="DK126" s="952"/>
      <c r="DL126" s="952" t="s">
        <v>120</v>
      </c>
      <c r="DM126" s="952"/>
      <c r="DN126" s="952"/>
      <c r="DO126" s="952"/>
      <c r="DP126" s="952"/>
      <c r="DQ126" s="952" t="s">
        <v>120</v>
      </c>
      <c r="DR126" s="952"/>
      <c r="DS126" s="952"/>
      <c r="DT126" s="952"/>
      <c r="DU126" s="952"/>
      <c r="DV126" s="953" t="s">
        <v>120</v>
      </c>
      <c r="DW126" s="953"/>
      <c r="DX126" s="953"/>
      <c r="DY126" s="953"/>
      <c r="DZ126" s="954"/>
    </row>
    <row r="127" spans="1:130" s="226" customFormat="1" ht="26.25" customHeight="1">
      <c r="A127" s="1092"/>
      <c r="B127" s="980"/>
      <c r="C127" s="1034" t="s">
        <v>465</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t="s">
        <v>120</v>
      </c>
      <c r="AB127" s="991"/>
      <c r="AC127" s="991"/>
      <c r="AD127" s="991"/>
      <c r="AE127" s="992"/>
      <c r="AF127" s="993" t="s">
        <v>120</v>
      </c>
      <c r="AG127" s="991"/>
      <c r="AH127" s="991"/>
      <c r="AI127" s="991"/>
      <c r="AJ127" s="992"/>
      <c r="AK127" s="993" t="s">
        <v>120</v>
      </c>
      <c r="AL127" s="991"/>
      <c r="AM127" s="991"/>
      <c r="AN127" s="991"/>
      <c r="AO127" s="992"/>
      <c r="AP127" s="994" t="s">
        <v>120</v>
      </c>
      <c r="AQ127" s="995"/>
      <c r="AR127" s="995"/>
      <c r="AS127" s="995"/>
      <c r="AT127" s="996"/>
      <c r="AU127" s="262"/>
      <c r="AV127" s="262"/>
      <c r="AW127" s="262"/>
      <c r="AX127" s="1064" t="s">
        <v>466</v>
      </c>
      <c r="AY127" s="1065"/>
      <c r="AZ127" s="1065"/>
      <c r="BA127" s="1065"/>
      <c r="BB127" s="1065"/>
      <c r="BC127" s="1065"/>
      <c r="BD127" s="1065"/>
      <c r="BE127" s="1066"/>
      <c r="BF127" s="1067" t="s">
        <v>467</v>
      </c>
      <c r="BG127" s="1065"/>
      <c r="BH127" s="1065"/>
      <c r="BI127" s="1065"/>
      <c r="BJ127" s="1065"/>
      <c r="BK127" s="1065"/>
      <c r="BL127" s="1066"/>
      <c r="BM127" s="1067" t="s">
        <v>468</v>
      </c>
      <c r="BN127" s="1065"/>
      <c r="BO127" s="1065"/>
      <c r="BP127" s="1065"/>
      <c r="BQ127" s="1065"/>
      <c r="BR127" s="1065"/>
      <c r="BS127" s="1066"/>
      <c r="BT127" s="1067" t="s">
        <v>469</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470</v>
      </c>
      <c r="CQ127" s="982"/>
      <c r="CR127" s="982"/>
      <c r="CS127" s="982"/>
      <c r="CT127" s="982"/>
      <c r="CU127" s="982"/>
      <c r="CV127" s="982"/>
      <c r="CW127" s="982"/>
      <c r="CX127" s="982"/>
      <c r="CY127" s="982"/>
      <c r="CZ127" s="982"/>
      <c r="DA127" s="982"/>
      <c r="DB127" s="982"/>
      <c r="DC127" s="982"/>
      <c r="DD127" s="982"/>
      <c r="DE127" s="982"/>
      <c r="DF127" s="983"/>
      <c r="DG127" s="951" t="s">
        <v>120</v>
      </c>
      <c r="DH127" s="952"/>
      <c r="DI127" s="952"/>
      <c r="DJ127" s="952"/>
      <c r="DK127" s="952"/>
      <c r="DL127" s="952" t="s">
        <v>120</v>
      </c>
      <c r="DM127" s="952"/>
      <c r="DN127" s="952"/>
      <c r="DO127" s="952"/>
      <c r="DP127" s="952"/>
      <c r="DQ127" s="952" t="s">
        <v>120</v>
      </c>
      <c r="DR127" s="952"/>
      <c r="DS127" s="952"/>
      <c r="DT127" s="952"/>
      <c r="DU127" s="952"/>
      <c r="DV127" s="953" t="s">
        <v>120</v>
      </c>
      <c r="DW127" s="953"/>
      <c r="DX127" s="953"/>
      <c r="DY127" s="953"/>
      <c r="DZ127" s="954"/>
    </row>
    <row r="128" spans="1:130" s="226" customFormat="1" ht="26.25" customHeight="1" thickBot="1">
      <c r="A128" s="1075" t="s">
        <v>471</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472</v>
      </c>
      <c r="X128" s="1077"/>
      <c r="Y128" s="1077"/>
      <c r="Z128" s="1078"/>
      <c r="AA128" s="1079">
        <v>207189</v>
      </c>
      <c r="AB128" s="1080"/>
      <c r="AC128" s="1080"/>
      <c r="AD128" s="1080"/>
      <c r="AE128" s="1081"/>
      <c r="AF128" s="1082">
        <v>203170</v>
      </c>
      <c r="AG128" s="1080"/>
      <c r="AH128" s="1080"/>
      <c r="AI128" s="1080"/>
      <c r="AJ128" s="1081"/>
      <c r="AK128" s="1082">
        <v>196349</v>
      </c>
      <c r="AL128" s="1080"/>
      <c r="AM128" s="1080"/>
      <c r="AN128" s="1080"/>
      <c r="AO128" s="1081"/>
      <c r="AP128" s="1083"/>
      <c r="AQ128" s="1084"/>
      <c r="AR128" s="1084"/>
      <c r="AS128" s="1084"/>
      <c r="AT128" s="1085"/>
      <c r="AU128" s="262"/>
      <c r="AV128" s="262"/>
      <c r="AW128" s="262"/>
      <c r="AX128" s="920" t="s">
        <v>473</v>
      </c>
      <c r="AY128" s="921"/>
      <c r="AZ128" s="921"/>
      <c r="BA128" s="921"/>
      <c r="BB128" s="921"/>
      <c r="BC128" s="921"/>
      <c r="BD128" s="921"/>
      <c r="BE128" s="922"/>
      <c r="BF128" s="1086" t="s">
        <v>120</v>
      </c>
      <c r="BG128" s="1087"/>
      <c r="BH128" s="1087"/>
      <c r="BI128" s="1087"/>
      <c r="BJ128" s="1087"/>
      <c r="BK128" s="1087"/>
      <c r="BL128" s="1088"/>
      <c r="BM128" s="1086">
        <v>13.34</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474</v>
      </c>
      <c r="CQ128" s="1069"/>
      <c r="CR128" s="1069"/>
      <c r="CS128" s="1069"/>
      <c r="CT128" s="1069"/>
      <c r="CU128" s="1069"/>
      <c r="CV128" s="1069"/>
      <c r="CW128" s="1069"/>
      <c r="CX128" s="1069"/>
      <c r="CY128" s="1069"/>
      <c r="CZ128" s="1069"/>
      <c r="DA128" s="1069"/>
      <c r="DB128" s="1069"/>
      <c r="DC128" s="1069"/>
      <c r="DD128" s="1069"/>
      <c r="DE128" s="1069"/>
      <c r="DF128" s="1070"/>
      <c r="DG128" s="1071">
        <v>11136</v>
      </c>
      <c r="DH128" s="1072"/>
      <c r="DI128" s="1072"/>
      <c r="DJ128" s="1072"/>
      <c r="DK128" s="1072"/>
      <c r="DL128" s="1072">
        <v>10000</v>
      </c>
      <c r="DM128" s="1072"/>
      <c r="DN128" s="1072"/>
      <c r="DO128" s="1072"/>
      <c r="DP128" s="1072"/>
      <c r="DQ128" s="1072">
        <v>5916</v>
      </c>
      <c r="DR128" s="1072"/>
      <c r="DS128" s="1072"/>
      <c r="DT128" s="1072"/>
      <c r="DU128" s="1072"/>
      <c r="DV128" s="1073">
        <v>0.1</v>
      </c>
      <c r="DW128" s="1073"/>
      <c r="DX128" s="1073"/>
      <c r="DY128" s="1073"/>
      <c r="DZ128" s="1074"/>
    </row>
    <row r="129" spans="1:131" s="226" customFormat="1" ht="26.25" customHeight="1">
      <c r="A129" s="962" t="s">
        <v>101</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475</v>
      </c>
      <c r="X129" s="1106"/>
      <c r="Y129" s="1106"/>
      <c r="Z129" s="1107"/>
      <c r="AA129" s="990">
        <v>10155400</v>
      </c>
      <c r="AB129" s="991"/>
      <c r="AC129" s="991"/>
      <c r="AD129" s="991"/>
      <c r="AE129" s="992"/>
      <c r="AF129" s="993">
        <v>10012554</v>
      </c>
      <c r="AG129" s="991"/>
      <c r="AH129" s="991"/>
      <c r="AI129" s="991"/>
      <c r="AJ129" s="992"/>
      <c r="AK129" s="993">
        <v>9947093</v>
      </c>
      <c r="AL129" s="991"/>
      <c r="AM129" s="991"/>
      <c r="AN129" s="991"/>
      <c r="AO129" s="992"/>
      <c r="AP129" s="1108"/>
      <c r="AQ129" s="1109"/>
      <c r="AR129" s="1109"/>
      <c r="AS129" s="1109"/>
      <c r="AT129" s="1110"/>
      <c r="AU129" s="264"/>
      <c r="AV129" s="264"/>
      <c r="AW129" s="264"/>
      <c r="AX129" s="1099" t="s">
        <v>476</v>
      </c>
      <c r="AY129" s="982"/>
      <c r="AZ129" s="982"/>
      <c r="BA129" s="982"/>
      <c r="BB129" s="982"/>
      <c r="BC129" s="982"/>
      <c r="BD129" s="982"/>
      <c r="BE129" s="983"/>
      <c r="BF129" s="1100" t="s">
        <v>120</v>
      </c>
      <c r="BG129" s="1101"/>
      <c r="BH129" s="1101"/>
      <c r="BI129" s="1101"/>
      <c r="BJ129" s="1101"/>
      <c r="BK129" s="1101"/>
      <c r="BL129" s="1102"/>
      <c r="BM129" s="1100">
        <v>18.34</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962" t="s">
        <v>477</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478</v>
      </c>
      <c r="X130" s="1106"/>
      <c r="Y130" s="1106"/>
      <c r="Z130" s="1107"/>
      <c r="AA130" s="990">
        <v>1141782</v>
      </c>
      <c r="AB130" s="991"/>
      <c r="AC130" s="991"/>
      <c r="AD130" s="991"/>
      <c r="AE130" s="992"/>
      <c r="AF130" s="993">
        <v>1124887</v>
      </c>
      <c r="AG130" s="991"/>
      <c r="AH130" s="991"/>
      <c r="AI130" s="991"/>
      <c r="AJ130" s="992"/>
      <c r="AK130" s="993">
        <v>1125130</v>
      </c>
      <c r="AL130" s="991"/>
      <c r="AM130" s="991"/>
      <c r="AN130" s="991"/>
      <c r="AO130" s="992"/>
      <c r="AP130" s="1108"/>
      <c r="AQ130" s="1109"/>
      <c r="AR130" s="1109"/>
      <c r="AS130" s="1109"/>
      <c r="AT130" s="1110"/>
      <c r="AU130" s="264"/>
      <c r="AV130" s="264"/>
      <c r="AW130" s="264"/>
      <c r="AX130" s="1099" t="s">
        <v>479</v>
      </c>
      <c r="AY130" s="982"/>
      <c r="AZ130" s="982"/>
      <c r="BA130" s="982"/>
      <c r="BB130" s="982"/>
      <c r="BC130" s="982"/>
      <c r="BD130" s="982"/>
      <c r="BE130" s="983"/>
      <c r="BF130" s="1136">
        <v>7.8</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480</v>
      </c>
      <c r="X131" s="1144"/>
      <c r="Y131" s="1144"/>
      <c r="Z131" s="1145"/>
      <c r="AA131" s="1037">
        <v>9013618</v>
      </c>
      <c r="AB131" s="1016"/>
      <c r="AC131" s="1016"/>
      <c r="AD131" s="1016"/>
      <c r="AE131" s="1017"/>
      <c r="AF131" s="1015">
        <v>8887667</v>
      </c>
      <c r="AG131" s="1016"/>
      <c r="AH131" s="1016"/>
      <c r="AI131" s="1016"/>
      <c r="AJ131" s="1017"/>
      <c r="AK131" s="1015">
        <v>8821963</v>
      </c>
      <c r="AL131" s="1016"/>
      <c r="AM131" s="1016"/>
      <c r="AN131" s="1016"/>
      <c r="AO131" s="1017"/>
      <c r="AP131" s="1146"/>
      <c r="AQ131" s="1147"/>
      <c r="AR131" s="1147"/>
      <c r="AS131" s="1147"/>
      <c r="AT131" s="1148"/>
      <c r="AU131" s="264"/>
      <c r="AV131" s="264"/>
      <c r="AW131" s="264"/>
      <c r="AX131" s="1118" t="s">
        <v>481</v>
      </c>
      <c r="AY131" s="1069"/>
      <c r="AZ131" s="1069"/>
      <c r="BA131" s="1069"/>
      <c r="BB131" s="1069"/>
      <c r="BC131" s="1069"/>
      <c r="BD131" s="1069"/>
      <c r="BE131" s="1070"/>
      <c r="BF131" s="1119">
        <v>105.2</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25" t="s">
        <v>482</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483</v>
      </c>
      <c r="W132" s="1129"/>
      <c r="X132" s="1129"/>
      <c r="Y132" s="1129"/>
      <c r="Z132" s="1130"/>
      <c r="AA132" s="1131">
        <v>7.4988644960000004</v>
      </c>
      <c r="AB132" s="1132"/>
      <c r="AC132" s="1132"/>
      <c r="AD132" s="1132"/>
      <c r="AE132" s="1133"/>
      <c r="AF132" s="1134">
        <v>7.3583202429999996</v>
      </c>
      <c r="AG132" s="1132"/>
      <c r="AH132" s="1132"/>
      <c r="AI132" s="1132"/>
      <c r="AJ132" s="1133"/>
      <c r="AK132" s="1134">
        <v>8.6245884279999991</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484</v>
      </c>
      <c r="W133" s="1112"/>
      <c r="X133" s="1112"/>
      <c r="Y133" s="1112"/>
      <c r="Z133" s="1113"/>
      <c r="AA133" s="1114">
        <v>7.8</v>
      </c>
      <c r="AB133" s="1115"/>
      <c r="AC133" s="1115"/>
      <c r="AD133" s="1115"/>
      <c r="AE133" s="1116"/>
      <c r="AF133" s="1114">
        <v>7.5</v>
      </c>
      <c r="AG133" s="1115"/>
      <c r="AH133" s="1115"/>
      <c r="AI133" s="1115"/>
      <c r="AJ133" s="1116"/>
      <c r="AK133" s="1114">
        <v>7.8</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fzUoF2GfnTiSUfAvw4hA2Ma9ikrPExlFEUp5hz8I4r0NA27Xt7lM+23di/atSqCwCr+2qfhv7ejTWkHbx/hqjA==" saltValue="wlTkzfX4sngRiHQJrAVpt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5" zoomScaleNormal="85" zoomScaleSheetLayoutView="75"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485</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cEDdyLJfLKB9vlSSRFLMnHSS5NciF6T9tt37wbMLXnZJpJ3tASvpd+9iDx1mfZWe0PIlr8PbKnlPRcZOxwpfuw==" saltValue="XXBhvNW9ahUtaMz12peeKA=="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5" zoomScaleNormal="75"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yqE3eXSM0WNGUIJA0cZ0nK7rsZF92uOiaLXvz+hvuEg/Ghq9U7oPA7oY1/ZyM4Lab7ZaZmzdPZHTRGA0KLxTmQ==" saltValue="1baxqi6gBUPJ8Uyu1Sifcw=="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5" zoomScaleSheetLayoutView="75"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486</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487</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488</v>
      </c>
      <c r="AP7" s="283"/>
      <c r="AQ7" s="284" t="s">
        <v>489</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490</v>
      </c>
      <c r="AQ8" s="290" t="s">
        <v>491</v>
      </c>
      <c r="AR8" s="291" t="s">
        <v>492</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493</v>
      </c>
      <c r="AL9" s="1155"/>
      <c r="AM9" s="1155"/>
      <c r="AN9" s="1156"/>
      <c r="AO9" s="292">
        <v>2779704</v>
      </c>
      <c r="AP9" s="292">
        <v>62881</v>
      </c>
      <c r="AQ9" s="293">
        <v>69000</v>
      </c>
      <c r="AR9" s="294">
        <v>-8.9</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494</v>
      </c>
      <c r="AL10" s="1155"/>
      <c r="AM10" s="1155"/>
      <c r="AN10" s="1156"/>
      <c r="AO10" s="295">
        <v>201582</v>
      </c>
      <c r="AP10" s="295">
        <v>4560</v>
      </c>
      <c r="AQ10" s="296">
        <v>7980</v>
      </c>
      <c r="AR10" s="297">
        <v>-42.9</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495</v>
      </c>
      <c r="AL11" s="1155"/>
      <c r="AM11" s="1155"/>
      <c r="AN11" s="1156"/>
      <c r="AO11" s="295">
        <v>3320</v>
      </c>
      <c r="AP11" s="295">
        <v>75</v>
      </c>
      <c r="AQ11" s="296">
        <v>8263</v>
      </c>
      <c r="AR11" s="297">
        <v>-99.1</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496</v>
      </c>
      <c r="AL12" s="1155"/>
      <c r="AM12" s="1155"/>
      <c r="AN12" s="1156"/>
      <c r="AO12" s="295">
        <v>246264</v>
      </c>
      <c r="AP12" s="295">
        <v>5571</v>
      </c>
      <c r="AQ12" s="296">
        <v>1174</v>
      </c>
      <c r="AR12" s="297">
        <v>374.5</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497</v>
      </c>
      <c r="AL13" s="1155"/>
      <c r="AM13" s="1155"/>
      <c r="AN13" s="1156"/>
      <c r="AO13" s="295" t="s">
        <v>498</v>
      </c>
      <c r="AP13" s="295" t="s">
        <v>498</v>
      </c>
      <c r="AQ13" s="296">
        <v>18</v>
      </c>
      <c r="AR13" s="297" t="s">
        <v>498</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499</v>
      </c>
      <c r="AL14" s="1155"/>
      <c r="AM14" s="1155"/>
      <c r="AN14" s="1156"/>
      <c r="AO14" s="295">
        <v>120832</v>
      </c>
      <c r="AP14" s="295">
        <v>2733</v>
      </c>
      <c r="AQ14" s="296">
        <v>2909</v>
      </c>
      <c r="AR14" s="297">
        <v>-6.1</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500</v>
      </c>
      <c r="AL15" s="1155"/>
      <c r="AM15" s="1155"/>
      <c r="AN15" s="1156"/>
      <c r="AO15" s="295">
        <v>69412</v>
      </c>
      <c r="AP15" s="295">
        <v>1570</v>
      </c>
      <c r="AQ15" s="296">
        <v>1519</v>
      </c>
      <c r="AR15" s="297">
        <v>3.4</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501</v>
      </c>
      <c r="AL16" s="1158"/>
      <c r="AM16" s="1158"/>
      <c r="AN16" s="1159"/>
      <c r="AO16" s="295">
        <v>-224586</v>
      </c>
      <c r="AP16" s="295">
        <v>-5080</v>
      </c>
      <c r="AQ16" s="296">
        <v>-6242</v>
      </c>
      <c r="AR16" s="297">
        <v>-18.600000000000001</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180</v>
      </c>
      <c r="AL17" s="1158"/>
      <c r="AM17" s="1158"/>
      <c r="AN17" s="1159"/>
      <c r="AO17" s="295">
        <v>3196528</v>
      </c>
      <c r="AP17" s="295">
        <v>72310</v>
      </c>
      <c r="AQ17" s="296">
        <v>84621</v>
      </c>
      <c r="AR17" s="297">
        <v>-14.5</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502</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503</v>
      </c>
      <c r="AP20" s="303" t="s">
        <v>504</v>
      </c>
      <c r="AQ20" s="304" t="s">
        <v>505</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506</v>
      </c>
      <c r="AL21" s="1150"/>
      <c r="AM21" s="1150"/>
      <c r="AN21" s="1151"/>
      <c r="AO21" s="307">
        <v>7.44</v>
      </c>
      <c r="AP21" s="308">
        <v>8.0399999999999991</v>
      </c>
      <c r="AQ21" s="309">
        <v>-0.6</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507</v>
      </c>
      <c r="AL22" s="1150"/>
      <c r="AM22" s="1150"/>
      <c r="AN22" s="1151"/>
      <c r="AO22" s="312">
        <v>96.9</v>
      </c>
      <c r="AP22" s="313">
        <v>97.7</v>
      </c>
      <c r="AQ22" s="314">
        <v>-0.8</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508</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509</v>
      </c>
      <c r="AO27" s="273"/>
      <c r="AP27" s="273"/>
      <c r="AQ27" s="273"/>
      <c r="AR27" s="273"/>
      <c r="AS27" s="273"/>
      <c r="AT27" s="273"/>
    </row>
    <row r="28" spans="1:46" ht="17.25">
      <c r="A28" s="274" t="s">
        <v>510</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511</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488</v>
      </c>
      <c r="AP30" s="283"/>
      <c r="AQ30" s="284" t="s">
        <v>489</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490</v>
      </c>
      <c r="AQ31" s="290" t="s">
        <v>491</v>
      </c>
      <c r="AR31" s="291" t="s">
        <v>492</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512</v>
      </c>
      <c r="AL32" s="1166"/>
      <c r="AM32" s="1166"/>
      <c r="AN32" s="1167"/>
      <c r="AO32" s="322">
        <v>1636326</v>
      </c>
      <c r="AP32" s="322">
        <v>37016</v>
      </c>
      <c r="AQ32" s="323">
        <v>49627</v>
      </c>
      <c r="AR32" s="324">
        <v>-25.4</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513</v>
      </c>
      <c r="AL33" s="1166"/>
      <c r="AM33" s="1166"/>
      <c r="AN33" s="1167"/>
      <c r="AO33" s="322" t="s">
        <v>498</v>
      </c>
      <c r="AP33" s="322" t="s">
        <v>498</v>
      </c>
      <c r="AQ33" s="323" t="s">
        <v>498</v>
      </c>
      <c r="AR33" s="324" t="s">
        <v>498</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514</v>
      </c>
      <c r="AL34" s="1166"/>
      <c r="AM34" s="1166"/>
      <c r="AN34" s="1167"/>
      <c r="AO34" s="322" t="s">
        <v>498</v>
      </c>
      <c r="AP34" s="322" t="s">
        <v>498</v>
      </c>
      <c r="AQ34" s="323">
        <v>64</v>
      </c>
      <c r="AR34" s="324" t="s">
        <v>498</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515</v>
      </c>
      <c r="AL35" s="1166"/>
      <c r="AM35" s="1166"/>
      <c r="AN35" s="1167"/>
      <c r="AO35" s="322">
        <v>403184</v>
      </c>
      <c r="AP35" s="322">
        <v>9121</v>
      </c>
      <c r="AQ35" s="323">
        <v>20466</v>
      </c>
      <c r="AR35" s="324">
        <v>-55.4</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516</v>
      </c>
      <c r="AL36" s="1166"/>
      <c r="AM36" s="1166"/>
      <c r="AN36" s="1167"/>
      <c r="AO36" s="322">
        <v>13935</v>
      </c>
      <c r="AP36" s="322">
        <v>315</v>
      </c>
      <c r="AQ36" s="323">
        <v>2860</v>
      </c>
      <c r="AR36" s="324">
        <v>-89</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517</v>
      </c>
      <c r="AL37" s="1166"/>
      <c r="AM37" s="1166"/>
      <c r="AN37" s="1167"/>
      <c r="AO37" s="322">
        <v>28892</v>
      </c>
      <c r="AP37" s="322">
        <v>654</v>
      </c>
      <c r="AQ37" s="323">
        <v>677</v>
      </c>
      <c r="AR37" s="324">
        <v>-3.4</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518</v>
      </c>
      <c r="AL38" s="1169"/>
      <c r="AM38" s="1169"/>
      <c r="AN38" s="1170"/>
      <c r="AO38" s="325" t="s">
        <v>498</v>
      </c>
      <c r="AP38" s="325" t="s">
        <v>498</v>
      </c>
      <c r="AQ38" s="326">
        <v>4</v>
      </c>
      <c r="AR38" s="314" t="s">
        <v>498</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519</v>
      </c>
      <c r="AL39" s="1169"/>
      <c r="AM39" s="1169"/>
      <c r="AN39" s="1170"/>
      <c r="AO39" s="322">
        <v>-196349</v>
      </c>
      <c r="AP39" s="322">
        <v>-4442</v>
      </c>
      <c r="AQ39" s="323">
        <v>-4704</v>
      </c>
      <c r="AR39" s="324">
        <v>-5.6</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520</v>
      </c>
      <c r="AL40" s="1166"/>
      <c r="AM40" s="1166"/>
      <c r="AN40" s="1167"/>
      <c r="AO40" s="322">
        <v>-1125130</v>
      </c>
      <c r="AP40" s="322">
        <v>-25452</v>
      </c>
      <c r="AQ40" s="323">
        <v>-47177</v>
      </c>
      <c r="AR40" s="324">
        <v>-46</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293</v>
      </c>
      <c r="AL41" s="1172"/>
      <c r="AM41" s="1172"/>
      <c r="AN41" s="1173"/>
      <c r="AO41" s="322">
        <v>760858</v>
      </c>
      <c r="AP41" s="322">
        <v>17212</v>
      </c>
      <c r="AQ41" s="323">
        <v>21817</v>
      </c>
      <c r="AR41" s="324">
        <v>-21.1</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521</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522</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523</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488</v>
      </c>
      <c r="AN49" s="1162" t="s">
        <v>524</v>
      </c>
      <c r="AO49" s="1163"/>
      <c r="AP49" s="1163"/>
      <c r="AQ49" s="1163"/>
      <c r="AR49" s="1164"/>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525</v>
      </c>
      <c r="AO50" s="339" t="s">
        <v>526</v>
      </c>
      <c r="AP50" s="340" t="s">
        <v>527</v>
      </c>
      <c r="AQ50" s="341" t="s">
        <v>528</v>
      </c>
      <c r="AR50" s="342" t="s">
        <v>529</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530</v>
      </c>
      <c r="AL51" s="335"/>
      <c r="AM51" s="343">
        <v>3659781</v>
      </c>
      <c r="AN51" s="344">
        <v>78717</v>
      </c>
      <c r="AO51" s="345">
        <v>169.3</v>
      </c>
      <c r="AP51" s="346">
        <v>84389</v>
      </c>
      <c r="AQ51" s="347">
        <v>19.7</v>
      </c>
      <c r="AR51" s="348">
        <v>149.6</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531</v>
      </c>
      <c r="AM52" s="351">
        <v>1387995</v>
      </c>
      <c r="AN52" s="352">
        <v>29854</v>
      </c>
      <c r="AO52" s="353">
        <v>81.2</v>
      </c>
      <c r="AP52" s="354">
        <v>44339</v>
      </c>
      <c r="AQ52" s="355">
        <v>17.2</v>
      </c>
      <c r="AR52" s="356">
        <v>64</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532</v>
      </c>
      <c r="AL53" s="335"/>
      <c r="AM53" s="343">
        <v>4170914</v>
      </c>
      <c r="AN53" s="344">
        <v>90787</v>
      </c>
      <c r="AO53" s="345">
        <v>15.3</v>
      </c>
      <c r="AP53" s="346">
        <v>83623</v>
      </c>
      <c r="AQ53" s="347">
        <v>-0.9</v>
      </c>
      <c r="AR53" s="348">
        <v>16.2</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531</v>
      </c>
      <c r="AM54" s="351">
        <v>2265924</v>
      </c>
      <c r="AN54" s="352">
        <v>49321</v>
      </c>
      <c r="AO54" s="353">
        <v>65.2</v>
      </c>
      <c r="AP54" s="354">
        <v>48787</v>
      </c>
      <c r="AQ54" s="355">
        <v>10</v>
      </c>
      <c r="AR54" s="356">
        <v>55.2</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533</v>
      </c>
      <c r="AL55" s="335"/>
      <c r="AM55" s="343">
        <v>7757902</v>
      </c>
      <c r="AN55" s="344">
        <v>170530</v>
      </c>
      <c r="AO55" s="345">
        <v>87.8</v>
      </c>
      <c r="AP55" s="346">
        <v>81768</v>
      </c>
      <c r="AQ55" s="347">
        <v>-2.2000000000000002</v>
      </c>
      <c r="AR55" s="348">
        <v>90</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531</v>
      </c>
      <c r="AM56" s="351">
        <v>3624712</v>
      </c>
      <c r="AN56" s="352">
        <v>79676</v>
      </c>
      <c r="AO56" s="353">
        <v>61.5</v>
      </c>
      <c r="AP56" s="354">
        <v>37917</v>
      </c>
      <c r="AQ56" s="355">
        <v>-22.3</v>
      </c>
      <c r="AR56" s="356">
        <v>83.8</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534</v>
      </c>
      <c r="AL57" s="335"/>
      <c r="AM57" s="343">
        <v>3834741</v>
      </c>
      <c r="AN57" s="344">
        <v>85486</v>
      </c>
      <c r="AO57" s="345">
        <v>-49.9</v>
      </c>
      <c r="AP57" s="346">
        <v>65876</v>
      </c>
      <c r="AQ57" s="347">
        <v>-19.399999999999999</v>
      </c>
      <c r="AR57" s="348">
        <v>-30.5</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531</v>
      </c>
      <c r="AM58" s="351">
        <v>2111980</v>
      </c>
      <c r="AN58" s="352">
        <v>47081</v>
      </c>
      <c r="AO58" s="353">
        <v>-40.9</v>
      </c>
      <c r="AP58" s="354">
        <v>36484</v>
      </c>
      <c r="AQ58" s="355">
        <v>-3.8</v>
      </c>
      <c r="AR58" s="356">
        <v>-37.1</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535</v>
      </c>
      <c r="AL59" s="335"/>
      <c r="AM59" s="343">
        <v>4098921</v>
      </c>
      <c r="AN59" s="344">
        <v>92723</v>
      </c>
      <c r="AO59" s="345">
        <v>8.5</v>
      </c>
      <c r="AP59" s="346">
        <v>68468</v>
      </c>
      <c r="AQ59" s="347">
        <v>3.9</v>
      </c>
      <c r="AR59" s="348">
        <v>4.5999999999999996</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531</v>
      </c>
      <c r="AM60" s="351">
        <v>1625087</v>
      </c>
      <c r="AN60" s="352">
        <v>36762</v>
      </c>
      <c r="AO60" s="353">
        <v>-21.9</v>
      </c>
      <c r="AP60" s="354">
        <v>34140</v>
      </c>
      <c r="AQ60" s="355">
        <v>-6.4</v>
      </c>
      <c r="AR60" s="356">
        <v>-15.5</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536</v>
      </c>
      <c r="AL61" s="357"/>
      <c r="AM61" s="358">
        <v>4704452</v>
      </c>
      <c r="AN61" s="359">
        <v>103649</v>
      </c>
      <c r="AO61" s="360">
        <v>46.2</v>
      </c>
      <c r="AP61" s="361">
        <v>76825</v>
      </c>
      <c r="AQ61" s="362">
        <v>0.2</v>
      </c>
      <c r="AR61" s="348">
        <v>46</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531</v>
      </c>
      <c r="AM62" s="351">
        <v>2203140</v>
      </c>
      <c r="AN62" s="352">
        <v>48539</v>
      </c>
      <c r="AO62" s="353">
        <v>29</v>
      </c>
      <c r="AP62" s="354">
        <v>40333</v>
      </c>
      <c r="AQ62" s="355">
        <v>-1.1000000000000001</v>
      </c>
      <c r="AR62" s="356">
        <v>30.1</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MGEFQsr+Phe5229DSmLcRXuwdnmFX/AFj4M886o6GfLb3g6sVNfBU73cPQQncSecOlfPEP1Gw0qt5bjOnLDk/g==" saltValue="6+vPLBWc6YjSnv+4w1TTY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5" zoomScaleNormal="75"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538</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0Dt2xlf53QCJ13pEbjGKOzAlS5Ic0a4sWmekBzs7Y1CF7fBAsLdH92sqj8piAMTVYoPsCI3sntkNh7pjUc6I3A==" saltValue="Os1JAT5I9zKH2W7Uz55XF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5" zoomScaleNormal="75"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539</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GEfD1kPK6HJwfd9UlfqpAkZn9cS/0zWxb9d7Mn5lXt68K77C8cXWh4863EjVAHSbgYkOASXJdYxLc5iufGJ8Kw==" saltValue="EeDe1YqXihfh1sCTxaPgr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540</v>
      </c>
      <c r="G46" s="8" t="s">
        <v>541</v>
      </c>
      <c r="H46" s="8" t="s">
        <v>542</v>
      </c>
      <c r="I46" s="8" t="s">
        <v>543</v>
      </c>
      <c r="J46" s="9" t="s">
        <v>544</v>
      </c>
    </row>
    <row r="47" spans="2:10" ht="57.75" customHeight="1">
      <c r="B47" s="10"/>
      <c r="C47" s="1174" t="s">
        <v>3</v>
      </c>
      <c r="D47" s="1174"/>
      <c r="E47" s="1175"/>
      <c r="F47" s="11">
        <v>25.11</v>
      </c>
      <c r="G47" s="12">
        <v>24.18</v>
      </c>
      <c r="H47" s="12">
        <v>24.86</v>
      </c>
      <c r="I47" s="12">
        <v>23.33</v>
      </c>
      <c r="J47" s="13">
        <v>23.6</v>
      </c>
    </row>
    <row r="48" spans="2:10" ht="57.75" customHeight="1">
      <c r="B48" s="14"/>
      <c r="C48" s="1176" t="s">
        <v>4</v>
      </c>
      <c r="D48" s="1176"/>
      <c r="E48" s="1177"/>
      <c r="F48" s="15">
        <v>6.37</v>
      </c>
      <c r="G48" s="16">
        <v>7.11</v>
      </c>
      <c r="H48" s="16">
        <v>8.14</v>
      </c>
      <c r="I48" s="16">
        <v>8.39</v>
      </c>
      <c r="J48" s="17">
        <v>6.8</v>
      </c>
    </row>
    <row r="49" spans="2:10" ht="57.75" customHeight="1" thickBot="1">
      <c r="B49" s="18"/>
      <c r="C49" s="1178" t="s">
        <v>5</v>
      </c>
      <c r="D49" s="1178"/>
      <c r="E49" s="1179"/>
      <c r="F49" s="19">
        <v>2.36</v>
      </c>
      <c r="G49" s="20" t="s">
        <v>545</v>
      </c>
      <c r="H49" s="20">
        <v>2.25</v>
      </c>
      <c r="I49" s="20" t="s">
        <v>546</v>
      </c>
      <c r="J49" s="21" t="s">
        <v>547</v>
      </c>
    </row>
    <row r="50" spans="2:10" ht="13.5" customHeight="1"/>
    <row r="51" spans="2:10" ht="13.5" hidden="1" customHeight="1"/>
    <row r="52" spans="2:10" ht="13.5" hidden="1" customHeight="1"/>
    <row r="53" spans="2:10" ht="13.5" hidden="1" customHeight="1"/>
  </sheetData>
  <sheetProtection algorithmName="SHA-512" hashValue="a+gNnVcTnG3B7QF8cAbnaebBzywocPOAIwXI+r65AVkuRE25pe1CLFu8Y6Q4Hf192VL1NbVAJjxGzJDh7prqeA==" saltValue="nZCT2ThruIUGsnkj6aztl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企画部情報政策課</cp:lastModifiedBy>
  <cp:lastPrinted>2019-03-20T04:47:39Z</cp:lastPrinted>
  <dcterms:created xsi:type="dcterms:W3CDTF">2019-02-14T01:47:45Z</dcterms:created>
  <dcterms:modified xsi:type="dcterms:W3CDTF">2019-03-20T04:47:53Z</dcterms:modified>
  <cp:category/>
</cp:coreProperties>
</file>